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1.Noravan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ampopagir'!$A$1:$H$111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8" i="1"/>
  <c r="H98" i="1"/>
  <c r="H24" i="1"/>
  <c r="H8" i="1"/>
  <c r="H10" i="1"/>
  <c r="H11" i="1"/>
  <c r="H12" i="1"/>
  <c r="H14" i="1"/>
  <c r="H15" i="1"/>
  <c r="H16" i="1"/>
  <c r="H17" i="1"/>
  <c r="H19" i="1"/>
  <c r="H20" i="1"/>
  <c r="H21" i="1"/>
  <c r="H22" i="1"/>
  <c r="H23" i="1"/>
  <c r="H26" i="1"/>
  <c r="H27" i="1"/>
  <c r="H28" i="1"/>
  <c r="H29" i="1"/>
  <c r="H30" i="1"/>
  <c r="H32" i="1"/>
  <c r="H33" i="1"/>
  <c r="H34" i="1"/>
  <c r="H37" i="1"/>
  <c r="H38" i="1"/>
  <c r="H39" i="1"/>
  <c r="H41" i="1"/>
  <c r="H42" i="1"/>
  <c r="H43" i="1"/>
  <c r="H44" i="1"/>
  <c r="H46" i="1"/>
  <c r="H47" i="1"/>
  <c r="H48" i="1"/>
  <c r="H49" i="1"/>
  <c r="H50" i="1"/>
  <c r="H51" i="1"/>
  <c r="H52" i="1"/>
  <c r="H53" i="1"/>
  <c r="H54" i="1"/>
  <c r="H57" i="1"/>
  <c r="H58" i="1"/>
  <c r="H59" i="1"/>
  <c r="H61" i="1"/>
  <c r="H62" i="1"/>
  <c r="H63" i="1"/>
  <c r="H64" i="1"/>
  <c r="H66" i="1"/>
  <c r="H67" i="1"/>
  <c r="H68" i="1"/>
  <c r="H69" i="1"/>
  <c r="H70" i="1"/>
  <c r="H71" i="1"/>
  <c r="H72" i="1"/>
  <c r="H74" i="1"/>
  <c r="H75" i="1"/>
  <c r="H76" i="1"/>
  <c r="H77" i="1"/>
  <c r="H79" i="1"/>
  <c r="H80" i="1"/>
  <c r="H81" i="1"/>
  <c r="H82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9" i="1"/>
  <c r="H101" i="1"/>
  <c r="H104" i="1"/>
  <c r="H105" i="1"/>
  <c r="H106" i="1"/>
  <c r="I100" i="1" l="1"/>
  <c r="I73" i="1"/>
  <c r="I31" i="1"/>
  <c r="I9" i="1"/>
  <c r="I55" i="1"/>
  <c r="I13" i="1"/>
  <c r="I90" i="1"/>
  <c r="I35" i="1"/>
  <c r="I25" i="1" s="1"/>
  <c r="H107" i="1"/>
  <c r="G113" i="1" s="1"/>
</calcChain>
</file>

<file path=xl/sharedStrings.xml><?xml version="1.0" encoding="utf-8"?>
<sst xmlns="http://schemas.openxmlformats.org/spreadsheetml/2006/main" count="417" uniqueCount="226">
  <si>
    <t>NN</t>
  </si>
  <si>
    <t>Լվացած ավազային շերտ h=7սմ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</si>
  <si>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</si>
  <si>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</si>
  <si>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</si>
  <si>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</si>
  <si>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</si>
  <si>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</si>
  <si>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Հետադարձ լիցք ձեռքով</t>
  </si>
  <si>
    <t>Ավազակոպճային շերտ h=10սմ</t>
  </si>
  <si>
    <t>Ջրամեկուսացում</t>
  </si>
  <si>
    <t>գծմ</t>
  </si>
  <si>
    <t>կգ</t>
  </si>
  <si>
    <t xml:space="preserve">Гидроизоляция </t>
  </si>
  <si>
    <t>п.м.</t>
  </si>
  <si>
    <t xml:space="preserve">Мощение улиц розовыми туфами камнями 18x20x40см </t>
  </si>
  <si>
    <t xml:space="preserve">Мощение проезжей части розовыми туфами камнями 18x20x40см </t>
  </si>
  <si>
    <t>кг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</si>
  <si>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</si>
  <si>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</si>
  <si>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</si>
  <si>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</si>
  <si>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</si>
  <si>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</si>
  <si>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Монолитный бетон B-20</t>
  </si>
  <si>
    <t>Гравийно - песчаный слой h=10см</t>
  </si>
  <si>
    <t>Установка бетоне 17x34 см лотков</t>
  </si>
  <si>
    <t>Բետոնե 17x34սմ վաքերի տեղադրում B-25</t>
  </si>
  <si>
    <t>Дождеприемник</t>
  </si>
  <si>
    <t>Ջրընդունիչ</t>
  </si>
  <si>
    <t>Гравийно - песчанный слой h=10см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</si>
  <si>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</si>
  <si>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</si>
  <si>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</si>
  <si>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</si>
  <si>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</si>
  <si>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</si>
  <si>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</si>
  <si>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</si>
  <si>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</si>
  <si>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</si>
  <si>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</si>
  <si>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</si>
  <si>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</si>
  <si>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</si>
  <si>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</si>
  <si>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</si>
  <si>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</si>
  <si>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</si>
  <si>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</si>
  <si>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</si>
  <si>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</si>
  <si>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</si>
  <si>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</si>
  <si>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</si>
  <si>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</si>
  <si>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</si>
  <si>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</si>
  <si>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</si>
  <si>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</si>
  <si>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</si>
  <si>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</si>
  <si>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</si>
  <si>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>Тоже складирование на месте (для обратной засыпки)</t>
  </si>
  <si>
    <t xml:space="preserve">Նույնը կողքի կուտակումով (հետլիցքի համար) </t>
  </si>
  <si>
    <t>Նույնը կողքի կուտակումով (հետլիցքի համար)</t>
  </si>
  <si>
    <t xml:space="preserve">Обратная засыпка (поливка, уплотнение) 
                                                             </t>
  </si>
  <si>
    <t xml:space="preserve">Հետադարձ լիցք (ջրում, խտացոմ)                                                        </t>
  </si>
  <si>
    <t>штук</t>
  </si>
  <si>
    <t>Гидроизоляция</t>
  </si>
  <si>
    <t xml:space="preserve">a) бульдозером (10e-IV (9.6) )      </t>
  </si>
  <si>
    <t xml:space="preserve">ա) բուլդոզերով    (10e-IV (9.6) )             </t>
  </si>
  <si>
    <t xml:space="preserve">b) вручную  (10e-IV (9.6) )                                                             </t>
  </si>
  <si>
    <t xml:space="preserve">բ) ձեռքի աշխատանքով  (10e-IV (9.6) )                                                      </t>
  </si>
  <si>
    <t>Устройство котлована в грунтах 10e-IV (9.6)  кат.  вручную, погрузка на а/с и перевозка в отвал на 7км.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</si>
  <si>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</si>
  <si>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</si>
  <si>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Երթևեկելի մաս (կմ 1+003 - կմ 1+015)</t>
  </si>
  <si>
    <t>Проезжая часть (км 1+003 - км 1+015)</t>
  </si>
  <si>
    <t>Մանրահատիկ խիտ տաք ա/բ h=5սմ տիպ "Б" 
ԳՕՍՏ 9128-2013</t>
  </si>
  <si>
    <t>Мелкозернистый "Б" плотный горячий а/б h=5см  
ГОСТ 9128-2013</t>
  </si>
  <si>
    <t>Ջրանետում ջրընդունիչ վաքից 17x34սմ պոլիէթիլենային ծալքավոր խողովակով Ø150մմ, SN4 գոյ․ ունեցող ջրհորի մեջ կմ 1+015</t>
  </si>
  <si>
    <t>Водосброс из водоприемни лотка 17х34см с полиэтил. трубы Ø150мм. SN4 на сущ. колодец км 1+015</t>
  </si>
  <si>
    <t>Ջրանետում ջրընդունիչ վաքից 17x34սմ նոր կառուցվող ջրհորի մեջ պոլիէթիլենային ծալքավոր խողովակով Ø150մմ, SN4, կմ 0+372</t>
  </si>
  <si>
    <t>Водосброс из водоприемни лотка 17х34см с полиэтил. трубой Ø150мм. SN4 на нов. колодец км 0+372</t>
  </si>
  <si>
    <t>Устройство котлована в грунтах 10e-IV(9.6)кат.  вручную, погрузка на а/с и перевозка в отвал на  расстояние 7,0км.</t>
  </si>
  <si>
    <t>Խրամուղու փորում ձեռքով բարձում ա/ի և տեղափոխում լցակույտ 7,0 կմ  հեռ. վրա  (10e-IV(9.6))</t>
  </si>
  <si>
    <t>Песчаный слой h=10 см под трубой</t>
  </si>
  <si>
    <t>Ավազային շերտ h=10սմ խողովակի տակ</t>
  </si>
  <si>
    <t>Песчаная насыпь над трубой</t>
  </si>
  <si>
    <t>Ավազային լիցք պոլիէթիլենային խողովակի վրա</t>
  </si>
  <si>
    <t>գծ.մ</t>
  </si>
  <si>
    <t xml:space="preserve">Обратная засыпка вручную из складированого грунта 10e-IV(9.6) (поливка, уплотнение)     </t>
  </si>
  <si>
    <t>Հետլիցք ձեռքով կողքի կուտակված 10e-IV(9.6) կարգի բնահողից (ջրում, խտացում)</t>
  </si>
  <si>
    <t>Պոլիէթիլենային ծալքավոր խողովակներ</t>
  </si>
  <si>
    <t>Гофрированная  полиэтиленовая трубы</t>
  </si>
  <si>
    <t>Պոլիէթիլենային ծալքավոր խողովակի տեղադրում d=250մմ SN 4</t>
  </si>
  <si>
    <t>Гофрированная  полиэтиленовая труба d=250мм SN 4</t>
  </si>
  <si>
    <t>устройство покрытие из бет. плит h=6սմ</t>
  </si>
  <si>
    <t>ծածկի կառուցում h=6սմ բետոնե սալիկներով</t>
  </si>
  <si>
    <t>Укрепление стоек мет.перил из монолит. бетона В-20</t>
  </si>
  <si>
    <t>Բազրիքների կանգնակների ամրացումը միաձույլ բետոնով В-20</t>
  </si>
  <si>
    <t>Գոյություն ունեցող ե/բ եզրաքարերի 15х30սմ քանդում ձեռքով և վերադարձ սեփականատիրոջը</t>
  </si>
  <si>
    <t>Разборка сущ.ж/б. бордюров 15х30см вручную и возврат владельцу.</t>
  </si>
  <si>
    <t>Ցեմենտ-ավազային շերտ h=9սմ (10% ցեմենտ, 90% ավազ)</t>
  </si>
  <si>
    <t>Цементно-песчаный слой h=9см (10% цемент, 90% песок)</t>
  </si>
  <si>
    <t>Մետաղական բազրիքների տեղադրում (28հատ)</t>
  </si>
  <si>
    <t>Установка мет.перил (28шт)</t>
  </si>
  <si>
    <t>Բերդ քաղաքի, Նորավան փողոցի հիմնանորոգում 0 + 000 - 1 + 003
Реконструкция улицы Норавана, Город Берд 0 + 000 - 1 + 003</t>
  </si>
  <si>
    <t xml:space="preserve">Ավազակոպճային շերտ h=12սմ </t>
  </si>
  <si>
    <t>Գոյություն ունեցող բազալտե եզրաքարերի 15х30սմ քանդում ձեռքով և վերադարձ սեփականատիրոջը</t>
  </si>
  <si>
    <t>Разборка сущ.баз. бордюров 15х30см вручную и возврат владельцу.</t>
  </si>
  <si>
    <t xml:space="preserve">Гравийно-песчаний слой h=12см </t>
  </si>
  <si>
    <t xml:space="preserve">Երթ. մասի վարդագույն տուֆե 18x20x40սմ ծածկույթ (շաղախ) </t>
  </si>
  <si>
    <t>Основание мощения, песок мытый  h=7см</t>
  </si>
  <si>
    <t xml:space="preserve">Փոսորակի փորում 10e-IV (9.6)  բնահողում ձեռքով, բարձում ա/ի և տեղափոխում լցակույտ 7կմ </t>
  </si>
  <si>
    <t>I. Նախապատրաստական աշխատանքներ</t>
  </si>
  <si>
    <t xml:space="preserve">Поднятие существующих колодцев </t>
  </si>
  <si>
    <t>Բակում գոյություն ունեցող դիտահորների բարձրացում</t>
  </si>
  <si>
    <t>II. Հողային աշխատանքներ</t>
  </si>
  <si>
    <t>II.  Зем. работы</t>
  </si>
  <si>
    <t>III. Проезжая часть (км 0+000 - км 1+003)</t>
  </si>
  <si>
    <t>III. Երթևեկելի մաս (կմ 0+000 - կմ 1+003)</t>
  </si>
  <si>
    <t>IV. Իջատեղեր և մուտքեր</t>
  </si>
  <si>
    <t>IV.Съезды и входы</t>
  </si>
  <si>
    <t>V. Հավաքովի վաքերի տեղադրում 17x34սմ</t>
  </si>
  <si>
    <t>V. Установка сблрных бет. лотков 17х34см</t>
  </si>
  <si>
    <t>VI. Устройство водвприемника (17x34см) из монолитного ж/бетона с мет. сеткой L=235п.м (съезд въезд)</t>
  </si>
  <si>
    <t xml:space="preserve">VI. Միաձույլ ե/բ ջրընդունիչի (17x34սմ) կառուցում մետ. ցանցով L=235գծ.մ (իջ․ մուտք) </t>
  </si>
  <si>
    <t>VII. Միաձույլ ե/բ ջրընդունիչի (17x34սմ) կառուցում մետ. ցանցով L=17.3գծ.մ (ա/ճ) 
կմ 0+435, կմ 0+798</t>
  </si>
  <si>
    <t>VII. Устройство водвприемника (17x34см) из монолитного ж/бетона с мет. сеткой L=17.3п.м (а/д)
км 0+435. км 0+798</t>
  </si>
  <si>
    <t>VIII. Անձրևահորեր կմ 0+372</t>
  </si>
  <si>
    <t>VIII. Дождеприемник км 0+372</t>
  </si>
  <si>
    <t>IX. Մայթեր</t>
  </si>
  <si>
    <t>IX. Тротуар</t>
  </si>
  <si>
    <t xml:space="preserve">                X. Գծանշում</t>
  </si>
  <si>
    <t>X. Разметка</t>
  </si>
  <si>
    <t>XI. Дор. знаки</t>
  </si>
  <si>
    <t>XI. Ճանապարհային նշաններ</t>
  </si>
  <si>
    <t>I.  Подготовление работы</t>
  </si>
  <si>
    <t xml:space="preserve">Նշագծումը  ընդհանուր մակերեսը (թերմոպլաստով h=3մմ ավելացում ապակե գնդիկներով) </t>
  </si>
  <si>
    <t>Общая площадь разметки (термопласт h=3мм с добавлением стеклянными шариками)</t>
  </si>
  <si>
    <t>125</t>
  </si>
  <si>
    <t>50.57</t>
  </si>
  <si>
    <t>778</t>
  </si>
  <si>
    <t>16.45</t>
  </si>
  <si>
    <t>19.51</t>
  </si>
  <si>
    <t>117.5</t>
  </si>
  <si>
    <t>49.35</t>
  </si>
  <si>
    <t>16.35</t>
  </si>
  <si>
    <t>1.22</t>
  </si>
  <si>
    <t>1.43</t>
  </si>
  <si>
    <t>8.65</t>
  </si>
  <si>
    <t>3.64</t>
  </si>
  <si>
    <t>10</t>
  </si>
  <si>
    <t>88</t>
  </si>
  <si>
    <t>517</t>
  </si>
  <si>
    <t>706.39</t>
  </si>
  <si>
    <t>21</t>
  </si>
  <si>
    <t>722.59</t>
  </si>
  <si>
    <t>2.24</t>
  </si>
  <si>
    <t>1</t>
  </si>
  <si>
    <t>0.105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</si>
  <si>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</si>
  <si>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</si>
  <si>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</si>
  <si>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</si>
  <si>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</si>
  <si>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</si>
  <si>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</si>
  <si>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 xml:space="preserve">        Составил / Կազմեց                                       М. Казарян / Մ. Ղազարյան</t>
  </si>
  <si>
    <t>Общий
Ընդհանուրը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</si>
  <si>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</si>
  <si>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</si>
  <si>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</si>
  <si>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</si>
  <si>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</si>
  <si>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</si>
  <si>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</si>
  <si>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rFont val="GHEA Grapalat"/>
        <charset val="204"/>
      </rPr>
      <t>3</t>
    </r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</si>
  <si>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</si>
  <si>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</si>
  <si>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r>
      <t>Разборка дор. одежды հ</t>
    </r>
    <r>
      <rPr>
        <vertAlign val="subscript"/>
        <sz val="12"/>
        <rFont val="GHEA Grapalat"/>
        <charset val="204"/>
      </rPr>
      <t>ср</t>
    </r>
    <r>
      <rPr>
        <sz val="12"/>
        <rFont val="GHEA Grapalat"/>
        <charset val="204"/>
      </rPr>
      <t>=5см погрузка - экскаватор  емк. ковша 1.0м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 xml:space="preserve"> на а/с  и вывоз в отвал 7км.</t>
    </r>
  </si>
  <si>
    <r>
      <t>Ա/բ ծածկի քանդում, բարձում ա/ի էքս. 1.0մ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և հ</t>
    </r>
    <r>
      <rPr>
        <vertAlign val="subscript"/>
        <sz val="12"/>
        <rFont val="GHEA Grapalat"/>
        <charset val="204"/>
      </rPr>
      <t>միջ</t>
    </r>
    <r>
      <rPr>
        <sz val="12"/>
        <rFont val="GHEA Grapalat"/>
        <charset val="204"/>
      </rPr>
      <t>=5սմ  տեղափոխում լցակույտ 7կմ․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</si>
  <si>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7.0км</t>
    </r>
  </si>
  <si>
    <r>
      <t>Обработка поверхности щебеночо песчанное основания (C-5) бит. эмулс.
1м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>-0,6л</t>
    </r>
  </si>
  <si>
    <r>
      <t>Խճավազային հիմքի (C-5) մակերեսի մշակումը բիտումային էմուլսիայով
1մ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>-0,6լ</t>
    </r>
  </si>
  <si>
    <r>
      <t>Разработка грунта 10e-IV (9.6) в ручную с  погрузкой экск.  0,65м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</si>
  <si>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</si>
  <si>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</si>
  <si>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ա/ի վրա, տեղափոխում լցակույտ 7կմ.</t>
    </r>
  </si>
  <si>
    <r>
      <t>Разработка и погрузка грунта 10е-IV (9.6) экс.0.65м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>ковша на а/с и перемещение в отвал на раст. 7км.</t>
    </r>
  </si>
  <si>
    <r>
      <t>Устройство котлована в грунтах 10e-IV (9.6)  кат.  экс. 0,65м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ковш, погрузка на а/с и перевозка в отвал 7км.</t>
    </r>
  </si>
  <si>
    <r>
      <t>Փոսորակի փորում 10e-IV (9.6)  բնահողում էքս. 0,65 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բարձում ա/ի և տեղափոխում լցակույտ 7կմ</t>
    </r>
  </si>
  <si>
    <r>
      <t xml:space="preserve"> մ</t>
    </r>
    <r>
      <rPr>
        <vertAlign val="superscript"/>
        <sz val="12"/>
        <rFont val="GHEA Grapalat"/>
        <charset val="204"/>
      </rPr>
      <t>3</t>
    </r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</si>
  <si>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</si>
  <si>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</si>
  <si>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</si>
  <si>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</si>
  <si>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r>
      <t>Для устройства пандусов установка ограничений сб. бет. верст 8х20см 
- монолитный бетон B -15 1п.м-0,048м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
- гр. песчаный слой h=5см-0,014м</t>
    </r>
    <r>
      <rPr>
        <vertAlign val="superscript"/>
        <sz val="12"/>
        <rFont val="GHEA Grapalat"/>
        <charset val="204"/>
      </rPr>
      <t>3</t>
    </r>
  </si>
  <si>
    <r>
      <t>Թեքահարթակների կառուցման համար եզրափակիչ հավաքովի բետոնե 8x20սմ եզրաշարի տեղադրում
- միաձույլ բետոն B-15 1գծմ-0,048մ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 xml:space="preserve">
– ավազակոպճային շերտ h=5սմ-0,014մ</t>
    </r>
    <r>
      <rPr>
        <vertAlign val="superscript"/>
        <sz val="12"/>
        <rFont val="GHEA Grapalat"/>
        <charset val="204"/>
      </rPr>
      <t>3</t>
    </r>
  </si>
  <si>
    <t>39</t>
  </si>
  <si>
    <t>Шебеночно песчанное  основание (C-5) h=20см            
ГОСТ 25607-2009</t>
  </si>
  <si>
    <t xml:space="preserve">Խճավազային հիմք  (C-5) h=20սմ 
ԳՕՍՏ 25607-2009                                                                                     </t>
  </si>
  <si>
    <t>6.25</t>
  </si>
  <si>
    <t>688.64</t>
  </si>
  <si>
    <t>464.13</t>
  </si>
  <si>
    <t>651.08</t>
  </si>
  <si>
    <t>834.72</t>
  </si>
  <si>
    <t>3473.3</t>
  </si>
  <si>
    <t>2677.65</t>
  </si>
  <si>
    <t>1209.78</t>
  </si>
  <si>
    <t>4397.81</t>
  </si>
  <si>
    <t>28</t>
  </si>
  <si>
    <t>пог.м.</t>
  </si>
  <si>
    <t>197.12</t>
  </si>
  <si>
    <t>89.06</t>
  </si>
  <si>
    <t>323.73</t>
  </si>
  <si>
    <t>50.7</t>
  </si>
  <si>
    <t>34.17</t>
  </si>
  <si>
    <t>47.93</t>
  </si>
  <si>
    <t>61.45</t>
  </si>
  <si>
    <t>255.69</t>
  </si>
  <si>
    <t>Խճային հիմքի իրականացում h=10սմ
Միաձույլ ե/բ հիմք B-20 h=20սմ
Ամրաններ    Ø12 A500C 1գծմ = 0,888կգ
Միաձույլ բետոնե հատակ B-20 h=5սմ
Հավաքովի ե/բ  օղակի տեղադրում V=0,31մ3 P=0,6տ չափերը 120x90x10սմ ամր,պարուն. Ac 500= 26,452կգ/մ3  B20,  F200 
Ե/բ սալ (1.3x1.3x0.22) թուջե ցանցով  82x43 (լրակազմ)</t>
  </si>
  <si>
    <t>Основание из щебеня h=10 см
Монолитный ж/б фундамент B20  h=20см (28штук)
Арматура Ø12 A500C 1п.м. = 0,888кг
Монолитный бетонный дно B20 h=5см
Установка ж/б блока V=0.31 м3 P=0,6т,  размеры 120x90x10см арматура Ac500=26,452кг/м3,  B20,  F200 
Ж/б плита (1.3x1.3x0.22) и чугунная сетка 82x43  (1набор )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</si>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</sst>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8" formatCode="0.000000"/>
  </numFmts>
  <fonts count="16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Sylfaen"/>
      <family val="1"/>
      <charset val="204"/>
    </font>
    <font>
      <sz val="12"/>
      <name val="GHEA Grapalat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sz val="12"/>
      <color indexed="8"/>
      <name val="GHEA Grapalat"/>
      <charset val="204"/>
    </font>
    <font>
      <b/>
      <i/>
      <sz val="12"/>
      <color indexed="8"/>
      <name val="GHEA Grapalat"/>
      <charset val="204"/>
    </font>
    <font>
      <sz val="12"/>
      <color indexed="8"/>
      <name val="GHEA Grapalat"/>
      <charset val="204"/>
    </font>
    <font>
      <b/>
      <i/>
      <sz val="12"/>
      <name val="GHEA Grapalat"/>
      <charset val="204"/>
    </font>
    <font>
      <vertAlign val="superscript"/>
      <sz val="12"/>
      <name val="GHEA Grapalat"/>
      <charset val="204"/>
    </font>
    <font>
      <vertAlign val="subscript"/>
      <sz val="12"/>
      <name val="GHEA Grapalat"/>
      <charset val="204"/>
    </font>
    <font>
      <sz val="12"/>
      <name val="Calibri"/>
      <family val="2"/>
    </font>
    <font>
      <b/>
      <sz val="12"/>
      <color indexed="8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0" fontId="3" fillId="2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6" fontId="14" fillId="0" borderId="0" xfId="0" applyNumberFormat="1" applyFont="1" applyFill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/>
    </xf>
    <xf numFmtId="165" fontId="15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0" fillId="4" borderId="0" xfId="0" applyFont="1" applyFill="1"/>
    <xf numFmtId="0" fontId="3" fillId="4" borderId="0" xfId="0" applyFont="1" applyFill="1" applyAlignment="1">
      <alignment vertic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14" fillId="4" borderId="0" xfId="0" applyFont="1" applyFill="1"/>
    <xf numFmtId="1" fontId="3" fillId="4" borderId="0" xfId="0" applyNumberFormat="1" applyFont="1" applyFill="1"/>
    <xf numFmtId="2" fontId="3" fillId="4" borderId="0" xfId="0" applyNumberFormat="1" applyFont="1" applyFill="1" applyAlignment="1">
      <alignment vertical="center"/>
    </xf>
    <xf numFmtId="0" fontId="14" fillId="4" borderId="0" xfId="0" applyFont="1" applyFill="1" applyAlignment="1">
      <alignment horizontal="center" vertical="center"/>
    </xf>
    <xf numFmtId="166" fontId="14" fillId="4" borderId="0" xfId="0" applyNumberFormat="1" applyFont="1" applyFill="1" applyAlignment="1">
      <alignment horizontal="center" vertical="center"/>
    </xf>
    <xf numFmtId="168" fontId="3" fillId="0" borderId="0" xfId="0" applyNumberFormat="1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3333750</xdr:colOff>
      <xdr:row>108</xdr:row>
      <xdr:rowOff>228600</xdr:rowOff>
    </xdr:from>
    <xdr:to>
      <xdr:col>2</xdr:col>
      <xdr:colOff>3942108</xdr:colOff>
      <xdr:row>110</xdr:row>
      <xdr:rowOff>196712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67456050"/>
          <a:ext cx="608358" cy="46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6"/>
  <sheetViews>
    <sheetView tabSelected="1" view="pageBreakPreview" topLeftCell="B97" zoomScaleNormal="85" zoomScaleSheetLayoutView="100" workbookViewId="0">
      <selection activeCell="G106" sqref="G106"/>
    </sheetView>
  </sheetViews>
  <sheetFormatPr defaultColWidth="9.109375" defaultRowHeight="17.399999999999999" x14ac:dyDescent="0.3"/>
  <cols>
    <col min="1" max="1" width="6.5546875" style="87" customWidth="1"/>
    <col min="2" max="2" width="58.6640625" style="8" customWidth="1"/>
    <col min="3" max="3" width="58.77734375" style="8" customWidth="1"/>
    <col min="4" max="4" width="15.109375" style="88" customWidth="1"/>
    <col min="5" max="5" width="12.5546875" style="88" customWidth="1"/>
    <col min="6" max="6" width="12" style="8" bestFit="1" customWidth="1"/>
    <col min="7" max="7" width="13.6640625" style="8" customWidth="1"/>
    <col min="8" max="8" width="16.88671875" style="8" customWidth="1"/>
    <col min="9" max="9" width="17.88671875" style="8" bestFit="1" customWidth="1"/>
    <col min="10" max="16384" width="9.109375" style="8"/>
  </cols>
  <sheetData>
    <row r="1" spans="1:12" x14ac:dyDescent="0.3">
      <c r="A1" s="5"/>
      <c r="B1" s="6"/>
      <c r="C1" s="6"/>
      <c r="D1" s="7"/>
      <c r="E1" s="7"/>
      <c r="F1" s="6"/>
      <c r="G1" s="6"/>
    </row>
    <row r="2" spans="1:12" x14ac:dyDescent="0.3">
      <c r="A2" s="9" t="s">
        <v>163</v>
      </c>
      <c r="B2" s="9"/>
      <c r="C2" s="9"/>
      <c r="D2" s="9"/>
      <c r="E2" s="9"/>
      <c r="F2" s="9"/>
      <c r="G2" s="9"/>
    </row>
    <row r="3" spans="1:12" ht="63.75" customHeight="1" x14ac:dyDescent="0.3">
      <c r="A3" s="5"/>
      <c r="B3" s="10" t="s">
        <v>108</v>
      </c>
      <c r="C3" s="10"/>
      <c r="D3" s="10"/>
      <c r="E3" s="10"/>
      <c r="F3" s="10"/>
      <c r="G3" s="10"/>
    </row>
    <row r="4" spans="1:12" ht="14.25" customHeight="1" x14ac:dyDescent="0.3">
      <c r="A4" s="3"/>
      <c r="B4" s="3"/>
      <c r="C4" s="3"/>
      <c r="D4" s="3"/>
      <c r="E4" s="3"/>
      <c r="F4" s="3"/>
      <c r="G4" s="3"/>
    </row>
    <row r="5" spans="1:12" ht="69.599999999999994" customHeight="1" x14ac:dyDescent="0.3">
      <c r="A5" s="11" t="s">
        <v>0</v>
      </c>
      <c r="B5" s="12" t="s">
        <v>164</v>
      </c>
      <c r="C5" s="11" t="s">
        <v>165</v>
      </c>
      <c r="D5" s="11" t="s">
        <v>166</v>
      </c>
      <c r="E5" s="11" t="s">
        <v>167</v>
      </c>
      <c r="F5" s="11" t="s">
        <v>23</v>
      </c>
      <c r="G5" s="13" t="s">
        <v>168</v>
      </c>
      <c r="H5" s="14" t="s">
        <v>169</v>
      </c>
    </row>
    <row r="6" spans="1:12" ht="14.4" customHeigh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5">
        <v>8</v>
      </c>
    </row>
    <row r="7" spans="1:12" s="19" customFormat="1" x14ac:dyDescent="0.4">
      <c r="A7" s="16"/>
      <c r="B7" s="17" t="s">
        <v>139</v>
      </c>
      <c r="C7" s="17" t="s">
        <v>116</v>
      </c>
      <c r="D7" s="16"/>
      <c r="E7" s="16"/>
      <c r="F7" s="18"/>
      <c r="G7" s="2"/>
      <c r="H7" s="2"/>
      <c r="J7" s="90">
        <v>555.22309220829175</v>
      </c>
    </row>
    <row r="8" spans="1:12" s="19" customFormat="1" ht="34.799999999999997" x14ac:dyDescent="0.4">
      <c r="A8" s="16">
        <v>1</v>
      </c>
      <c r="B8" s="20" t="s">
        <v>117</v>
      </c>
      <c r="C8" s="21" t="s">
        <v>118</v>
      </c>
      <c r="D8" s="22" t="s">
        <v>2</v>
      </c>
      <c r="E8" s="23" t="s">
        <v>3</v>
      </c>
      <c r="F8" s="24" t="s">
        <v>201</v>
      </c>
      <c r="G8" s="89">
        <v>14.238</v>
      </c>
      <c r="H8" s="89">
        <f>G8*F8</f>
        <v>555.28199999999993</v>
      </c>
      <c r="J8" s="90"/>
      <c r="L8" s="19">
        <f>ROUND(G8,3)</f>
        <v>14.238</v>
      </c>
    </row>
    <row r="9" spans="1:12" x14ac:dyDescent="0.4">
      <c r="A9" s="18"/>
      <c r="B9" s="25" t="s">
        <v>120</v>
      </c>
      <c r="C9" s="25" t="s">
        <v>119</v>
      </c>
      <c r="D9" s="18"/>
      <c r="E9" s="18"/>
      <c r="F9" s="18"/>
      <c r="G9" s="2"/>
      <c r="H9" s="89"/>
      <c r="I9" s="8">
        <f>SUM(H10:H12)</f>
        <v>6274.4853920000005</v>
      </c>
      <c r="J9" s="91">
        <v>6275.2109892853332</v>
      </c>
      <c r="L9" s="19">
        <f t="shared" ref="L9:L72" si="0">ROUND(G9,3)</f>
        <v>0</v>
      </c>
    </row>
    <row r="10" spans="1:12" ht="54" x14ac:dyDescent="0.4">
      <c r="A10" s="18">
        <v>1</v>
      </c>
      <c r="B10" s="26" t="s">
        <v>172</v>
      </c>
      <c r="C10" s="27" t="s">
        <v>173</v>
      </c>
      <c r="D10" s="28" t="s">
        <v>174</v>
      </c>
      <c r="E10" s="2" t="s">
        <v>175</v>
      </c>
      <c r="F10" s="2">
        <v>14.045999999999999</v>
      </c>
      <c r="G10" s="2">
        <v>9.6170000000000009</v>
      </c>
      <c r="H10" s="89">
        <f t="shared" ref="H10:H72" si="1">G10*F10</f>
        <v>135.08038200000001</v>
      </c>
      <c r="J10" s="91"/>
      <c r="L10" s="19">
        <f t="shared" si="0"/>
        <v>9.6170000000000009</v>
      </c>
    </row>
    <row r="11" spans="1:12" ht="36.6" x14ac:dyDescent="0.4">
      <c r="A11" s="18">
        <v>2</v>
      </c>
      <c r="B11" s="26" t="s">
        <v>176</v>
      </c>
      <c r="C11" s="27" t="s">
        <v>177</v>
      </c>
      <c r="D11" s="28" t="s">
        <v>174</v>
      </c>
      <c r="E11" s="2" t="s">
        <v>175</v>
      </c>
      <c r="F11" s="2">
        <v>2662</v>
      </c>
      <c r="G11" s="2">
        <v>2.3029999999999999</v>
      </c>
      <c r="H11" s="89">
        <f t="shared" si="1"/>
        <v>6130.5860000000002</v>
      </c>
      <c r="J11" s="91"/>
      <c r="L11" s="19">
        <f t="shared" si="0"/>
        <v>2.3029999999999999</v>
      </c>
    </row>
    <row r="12" spans="1:12" ht="52.2" x14ac:dyDescent="0.4">
      <c r="A12" s="18">
        <v>3</v>
      </c>
      <c r="B12" s="26" t="s">
        <v>76</v>
      </c>
      <c r="C12" s="27" t="s">
        <v>75</v>
      </c>
      <c r="D12" s="28" t="s">
        <v>174</v>
      </c>
      <c r="E12" s="2" t="s">
        <v>175</v>
      </c>
      <c r="F12" s="2">
        <v>8.01</v>
      </c>
      <c r="G12" s="2">
        <v>1.101</v>
      </c>
      <c r="H12" s="89">
        <f t="shared" si="1"/>
        <v>8.8190100000000005</v>
      </c>
      <c r="J12" s="91"/>
      <c r="L12" s="19">
        <f t="shared" si="0"/>
        <v>1.101</v>
      </c>
    </row>
    <row r="13" spans="1:12" x14ac:dyDescent="0.4">
      <c r="A13" s="18"/>
      <c r="B13" s="29" t="s">
        <v>121</v>
      </c>
      <c r="C13" s="29" t="s">
        <v>122</v>
      </c>
      <c r="D13" s="2"/>
      <c r="E13" s="2"/>
      <c r="F13" s="2"/>
      <c r="G13" s="2"/>
      <c r="H13" s="89"/>
      <c r="I13" s="8">
        <f>SUM(H14:H24)</f>
        <v>49180.430340000006</v>
      </c>
      <c r="J13" s="91">
        <v>49175.465225889013</v>
      </c>
      <c r="L13" s="19">
        <f t="shared" si="0"/>
        <v>0</v>
      </c>
    </row>
    <row r="14" spans="1:12" ht="54" x14ac:dyDescent="0.4">
      <c r="A14" s="18">
        <v>1</v>
      </c>
      <c r="B14" s="27" t="s">
        <v>178</v>
      </c>
      <c r="C14" s="26" t="s">
        <v>179</v>
      </c>
      <c r="D14" s="28" t="s">
        <v>14</v>
      </c>
      <c r="E14" s="2" t="s">
        <v>11</v>
      </c>
      <c r="F14" s="2">
        <v>390</v>
      </c>
      <c r="G14" s="2">
        <v>6.266</v>
      </c>
      <c r="H14" s="89">
        <f t="shared" si="1"/>
        <v>2443.7399999999998</v>
      </c>
      <c r="J14" s="91"/>
      <c r="L14" s="19">
        <f t="shared" si="0"/>
        <v>6.266</v>
      </c>
    </row>
    <row r="15" spans="1:12" ht="19.2" x14ac:dyDescent="0.4">
      <c r="A15" s="18">
        <v>2</v>
      </c>
      <c r="B15" s="27" t="s">
        <v>19</v>
      </c>
      <c r="C15" s="26" t="s">
        <v>18</v>
      </c>
      <c r="D15" s="28" t="s">
        <v>180</v>
      </c>
      <c r="E15" s="2" t="s">
        <v>181</v>
      </c>
      <c r="F15" s="2">
        <v>5622.27</v>
      </c>
      <c r="G15" s="2">
        <v>1.9319999999999999</v>
      </c>
      <c r="H15" s="89">
        <f t="shared" si="1"/>
        <v>10862.225640000001</v>
      </c>
      <c r="J15" s="91"/>
      <c r="L15" s="19">
        <f t="shared" si="0"/>
        <v>1.9319999999999999</v>
      </c>
    </row>
    <row r="16" spans="1:12" ht="19.2" x14ac:dyDescent="0.4">
      <c r="A16" s="18">
        <v>3</v>
      </c>
      <c r="B16" s="27" t="s">
        <v>114</v>
      </c>
      <c r="C16" s="26" t="s">
        <v>1</v>
      </c>
      <c r="D16" s="28" t="s">
        <v>180</v>
      </c>
      <c r="E16" s="2" t="s">
        <v>181</v>
      </c>
      <c r="F16" s="2">
        <v>5622.27</v>
      </c>
      <c r="G16" s="2">
        <v>0.97099999999999997</v>
      </c>
      <c r="H16" s="89">
        <f t="shared" si="1"/>
        <v>5459.2241700000004</v>
      </c>
      <c r="J16" s="91"/>
      <c r="L16" s="19">
        <f t="shared" si="0"/>
        <v>0.97099999999999997</v>
      </c>
    </row>
    <row r="17" spans="1:12" ht="34.799999999999997" x14ac:dyDescent="0.4">
      <c r="A17" s="18">
        <v>4</v>
      </c>
      <c r="B17" s="27" t="s">
        <v>15</v>
      </c>
      <c r="C17" s="26" t="s">
        <v>113</v>
      </c>
      <c r="D17" s="28" t="s">
        <v>180</v>
      </c>
      <c r="E17" s="2" t="s">
        <v>181</v>
      </c>
      <c r="F17" s="2">
        <v>5622.27</v>
      </c>
      <c r="G17" s="2">
        <v>5.1390000000000002</v>
      </c>
      <c r="H17" s="89">
        <f t="shared" si="1"/>
        <v>28892.845530000002</v>
      </c>
      <c r="J17" s="91"/>
      <c r="L17" s="19">
        <f t="shared" si="0"/>
        <v>5.1390000000000002</v>
      </c>
    </row>
    <row r="18" spans="1:12" x14ac:dyDescent="0.4">
      <c r="A18" s="18"/>
      <c r="B18" s="29" t="s">
        <v>78</v>
      </c>
      <c r="C18" s="29" t="s">
        <v>77</v>
      </c>
      <c r="D18" s="2"/>
      <c r="E18" s="2"/>
      <c r="F18" s="2"/>
      <c r="G18" s="2"/>
      <c r="H18" s="89"/>
      <c r="J18" s="91"/>
      <c r="L18" s="19">
        <f t="shared" si="0"/>
        <v>0</v>
      </c>
    </row>
    <row r="19" spans="1:12" s="36" customFormat="1" ht="37.799999999999997" x14ac:dyDescent="0.4">
      <c r="A19" s="18">
        <v>1</v>
      </c>
      <c r="B19" s="30" t="s">
        <v>182</v>
      </c>
      <c r="C19" s="31" t="s">
        <v>183</v>
      </c>
      <c r="D19" s="28" t="s">
        <v>174</v>
      </c>
      <c r="E19" s="2" t="s">
        <v>175</v>
      </c>
      <c r="F19" s="34" t="s">
        <v>204</v>
      </c>
      <c r="G19" s="2">
        <v>2.464</v>
      </c>
      <c r="H19" s="89">
        <f t="shared" si="1"/>
        <v>15.4</v>
      </c>
      <c r="I19" s="35"/>
      <c r="J19" s="92"/>
      <c r="L19" s="19">
        <f t="shared" si="0"/>
        <v>2.464</v>
      </c>
    </row>
    <row r="20" spans="1:12" ht="36.6" x14ac:dyDescent="0.4">
      <c r="A20" s="18">
        <v>2</v>
      </c>
      <c r="B20" s="26" t="s">
        <v>184</v>
      </c>
      <c r="C20" s="27" t="s">
        <v>177</v>
      </c>
      <c r="D20" s="28" t="s">
        <v>174</v>
      </c>
      <c r="E20" s="2" t="s">
        <v>175</v>
      </c>
      <c r="F20" s="2">
        <v>40</v>
      </c>
      <c r="G20" s="2">
        <v>2.3029999999999999</v>
      </c>
      <c r="H20" s="89">
        <f t="shared" si="1"/>
        <v>92.12</v>
      </c>
      <c r="J20" s="91"/>
      <c r="L20" s="19">
        <f t="shared" si="0"/>
        <v>2.3029999999999999</v>
      </c>
    </row>
    <row r="21" spans="1:12" s="37" customFormat="1" ht="34.799999999999997" x14ac:dyDescent="0.4">
      <c r="A21" s="18">
        <v>3</v>
      </c>
      <c r="B21" s="27" t="s">
        <v>80</v>
      </c>
      <c r="C21" s="26" t="s">
        <v>79</v>
      </c>
      <c r="D21" s="28" t="s">
        <v>180</v>
      </c>
      <c r="E21" s="2" t="s">
        <v>181</v>
      </c>
      <c r="F21" s="24" t="s">
        <v>142</v>
      </c>
      <c r="G21" s="2">
        <v>6.5910000000000002</v>
      </c>
      <c r="H21" s="89">
        <f t="shared" si="1"/>
        <v>823.875</v>
      </c>
      <c r="J21" s="92"/>
      <c r="L21" s="19">
        <f t="shared" si="0"/>
        <v>6.5910000000000002</v>
      </c>
    </row>
    <row r="22" spans="1:12" s="37" customFormat="1" ht="34.799999999999997" x14ac:dyDescent="0.4">
      <c r="A22" s="18">
        <v>4</v>
      </c>
      <c r="B22" s="27" t="s">
        <v>202</v>
      </c>
      <c r="C22" s="27" t="s">
        <v>203</v>
      </c>
      <c r="D22" s="28" t="s">
        <v>180</v>
      </c>
      <c r="E22" s="2" t="s">
        <v>181</v>
      </c>
      <c r="F22" s="2">
        <v>125</v>
      </c>
      <c r="G22" s="2">
        <v>3.1230000000000002</v>
      </c>
      <c r="H22" s="89">
        <f t="shared" si="1"/>
        <v>390.375</v>
      </c>
      <c r="J22" s="92"/>
      <c r="L22" s="19">
        <f t="shared" si="0"/>
        <v>3.1230000000000002</v>
      </c>
    </row>
    <row r="23" spans="1:12" s="37" customFormat="1" ht="54" x14ac:dyDescent="0.4">
      <c r="A23" s="18">
        <v>5</v>
      </c>
      <c r="B23" s="26" t="s">
        <v>185</v>
      </c>
      <c r="C23" s="26" t="s">
        <v>186</v>
      </c>
      <c r="D23" s="28" t="s">
        <v>180</v>
      </c>
      <c r="E23" s="2" t="s">
        <v>181</v>
      </c>
      <c r="F23" s="2">
        <v>125</v>
      </c>
      <c r="G23" s="2">
        <v>0.32400000000000001</v>
      </c>
      <c r="H23" s="89">
        <f t="shared" si="1"/>
        <v>40.5</v>
      </c>
      <c r="J23" s="92"/>
      <c r="L23" s="19">
        <f t="shared" si="0"/>
        <v>0.32400000000000001</v>
      </c>
    </row>
    <row r="24" spans="1:12" s="37" customFormat="1" ht="19.2" x14ac:dyDescent="0.4">
      <c r="A24" s="18">
        <v>6</v>
      </c>
      <c r="B24" s="26" t="s">
        <v>112</v>
      </c>
      <c r="C24" s="27" t="s">
        <v>109</v>
      </c>
      <c r="D24" s="28" t="s">
        <v>180</v>
      </c>
      <c r="E24" s="2" t="s">
        <v>181</v>
      </c>
      <c r="F24" s="24" t="s">
        <v>142</v>
      </c>
      <c r="G24" s="2">
        <v>1.2809999999999999</v>
      </c>
      <c r="H24" s="89">
        <f t="shared" si="1"/>
        <v>160.125</v>
      </c>
      <c r="I24" s="38"/>
      <c r="J24" s="92"/>
      <c r="L24" s="19">
        <f t="shared" si="0"/>
        <v>1.2809999999999999</v>
      </c>
    </row>
    <row r="25" spans="1:12" x14ac:dyDescent="0.4">
      <c r="A25" s="18"/>
      <c r="B25" s="29" t="s">
        <v>124</v>
      </c>
      <c r="C25" s="29" t="s">
        <v>123</v>
      </c>
      <c r="D25" s="2"/>
      <c r="E25" s="2"/>
      <c r="F25" s="2"/>
      <c r="G25" s="2"/>
      <c r="H25" s="89"/>
      <c r="I25" s="8">
        <f>SUM(H26:H30)+I35</f>
        <v>27941.122510000001</v>
      </c>
      <c r="J25" s="91">
        <v>27945.670151718372</v>
      </c>
      <c r="L25" s="19">
        <f t="shared" si="0"/>
        <v>0</v>
      </c>
    </row>
    <row r="26" spans="1:12" ht="54" x14ac:dyDescent="0.4">
      <c r="A26" s="39">
        <v>1</v>
      </c>
      <c r="B26" s="26" t="s">
        <v>187</v>
      </c>
      <c r="C26" s="26" t="s">
        <v>188</v>
      </c>
      <c r="D26" s="28" t="s">
        <v>174</v>
      </c>
      <c r="E26" s="2" t="s">
        <v>175</v>
      </c>
      <c r="F26" s="28">
        <v>43</v>
      </c>
      <c r="G26" s="40">
        <v>9.6959999999999997</v>
      </c>
      <c r="H26" s="89">
        <f t="shared" si="1"/>
        <v>416.928</v>
      </c>
      <c r="J26" s="91"/>
      <c r="L26" s="19">
        <f t="shared" si="0"/>
        <v>9.6959999999999997</v>
      </c>
    </row>
    <row r="27" spans="1:12" ht="36.6" x14ac:dyDescent="0.4">
      <c r="A27" s="39">
        <v>2</v>
      </c>
      <c r="B27" s="26" t="s">
        <v>189</v>
      </c>
      <c r="C27" s="27" t="s">
        <v>190</v>
      </c>
      <c r="D27" s="28" t="s">
        <v>174</v>
      </c>
      <c r="E27" s="2" t="s">
        <v>175</v>
      </c>
      <c r="F27" s="28">
        <v>391</v>
      </c>
      <c r="G27" s="40">
        <v>2.3919999999999999</v>
      </c>
      <c r="H27" s="89">
        <f t="shared" si="1"/>
        <v>935.27199999999993</v>
      </c>
      <c r="J27" s="91"/>
      <c r="L27" s="19">
        <f t="shared" si="0"/>
        <v>2.3919999999999999</v>
      </c>
    </row>
    <row r="28" spans="1:12" ht="19.2" x14ac:dyDescent="0.4">
      <c r="A28" s="18">
        <v>3</v>
      </c>
      <c r="B28" s="27" t="s">
        <v>19</v>
      </c>
      <c r="C28" s="26" t="s">
        <v>20</v>
      </c>
      <c r="D28" s="28" t="s">
        <v>180</v>
      </c>
      <c r="E28" s="2" t="s">
        <v>181</v>
      </c>
      <c r="F28" s="2">
        <v>1173.25</v>
      </c>
      <c r="G28" s="2">
        <v>1.9319999999999999</v>
      </c>
      <c r="H28" s="89">
        <f t="shared" si="1"/>
        <v>2266.7190000000001</v>
      </c>
      <c r="J28" s="91"/>
      <c r="L28" s="19">
        <f t="shared" si="0"/>
        <v>1.9319999999999999</v>
      </c>
    </row>
    <row r="29" spans="1:12" ht="19.2" x14ac:dyDescent="0.4">
      <c r="A29" s="18">
        <v>4</v>
      </c>
      <c r="B29" s="27" t="s">
        <v>21</v>
      </c>
      <c r="C29" s="26" t="s">
        <v>1</v>
      </c>
      <c r="D29" s="28" t="s">
        <v>180</v>
      </c>
      <c r="E29" s="2" t="s">
        <v>181</v>
      </c>
      <c r="F29" s="2">
        <v>1173.25</v>
      </c>
      <c r="G29" s="2">
        <v>0.97</v>
      </c>
      <c r="H29" s="89">
        <f t="shared" si="1"/>
        <v>1138.0525</v>
      </c>
      <c r="J29" s="91"/>
      <c r="L29" s="19">
        <f t="shared" si="0"/>
        <v>0.97</v>
      </c>
    </row>
    <row r="30" spans="1:12" ht="34.799999999999997" x14ac:dyDescent="0.4">
      <c r="A30" s="39">
        <v>5</v>
      </c>
      <c r="B30" s="26" t="s">
        <v>16</v>
      </c>
      <c r="C30" s="26" t="s">
        <v>7</v>
      </c>
      <c r="D30" s="28" t="s">
        <v>180</v>
      </c>
      <c r="E30" s="2" t="s">
        <v>181</v>
      </c>
      <c r="F30" s="2">
        <v>1173.25</v>
      </c>
      <c r="G30" s="40">
        <v>5.1390000000000002</v>
      </c>
      <c r="H30" s="89">
        <f t="shared" si="1"/>
        <v>6029.3317500000003</v>
      </c>
      <c r="J30" s="91"/>
      <c r="L30" s="19">
        <f t="shared" si="0"/>
        <v>5.1390000000000002</v>
      </c>
    </row>
    <row r="31" spans="1:12" s="36" customFormat="1" x14ac:dyDescent="0.4">
      <c r="A31" s="18"/>
      <c r="B31" s="41" t="s">
        <v>126</v>
      </c>
      <c r="C31" s="42" t="s">
        <v>125</v>
      </c>
      <c r="D31" s="34"/>
      <c r="E31" s="34"/>
      <c r="F31" s="43"/>
      <c r="G31" s="44"/>
      <c r="H31" s="89"/>
      <c r="I31" s="36">
        <f>SUM(H32:H34)</f>
        <v>11356.890009999999</v>
      </c>
      <c r="J31" s="92">
        <v>11356.729449908589</v>
      </c>
      <c r="L31" s="19">
        <f t="shared" si="0"/>
        <v>0</v>
      </c>
    </row>
    <row r="32" spans="1:12" s="36" customFormat="1" ht="19.2" x14ac:dyDescent="0.4">
      <c r="A32" s="45">
        <v>1</v>
      </c>
      <c r="B32" s="46" t="s">
        <v>25</v>
      </c>
      <c r="C32" s="46" t="s">
        <v>9</v>
      </c>
      <c r="D32" s="28" t="s">
        <v>174</v>
      </c>
      <c r="E32" s="2" t="s">
        <v>175</v>
      </c>
      <c r="F32" s="47" t="s">
        <v>143</v>
      </c>
      <c r="G32" s="28">
        <v>11.593</v>
      </c>
      <c r="H32" s="89">
        <f t="shared" si="1"/>
        <v>586.25801000000001</v>
      </c>
      <c r="J32" s="92"/>
      <c r="L32" s="19">
        <f t="shared" si="0"/>
        <v>11.593</v>
      </c>
    </row>
    <row r="33" spans="1:12" s="36" customFormat="1" x14ac:dyDescent="0.4">
      <c r="A33" s="45">
        <v>2</v>
      </c>
      <c r="B33" s="46" t="s">
        <v>26</v>
      </c>
      <c r="C33" s="46" t="s">
        <v>27</v>
      </c>
      <c r="D33" s="28" t="s">
        <v>214</v>
      </c>
      <c r="E33" s="28" t="s">
        <v>11</v>
      </c>
      <c r="F33" s="47" t="s">
        <v>144</v>
      </c>
      <c r="G33" s="28">
        <v>12.432</v>
      </c>
      <c r="H33" s="89">
        <f t="shared" si="1"/>
        <v>9672.0959999999995</v>
      </c>
      <c r="J33" s="92"/>
      <c r="L33" s="19">
        <f t="shared" si="0"/>
        <v>12.432</v>
      </c>
    </row>
    <row r="34" spans="1:12" s="37" customFormat="1" ht="19.2" x14ac:dyDescent="0.4">
      <c r="A34" s="48">
        <v>3</v>
      </c>
      <c r="B34" s="49" t="s">
        <v>13</v>
      </c>
      <c r="C34" s="50" t="s">
        <v>10</v>
      </c>
      <c r="D34" s="28" t="s">
        <v>180</v>
      </c>
      <c r="E34" s="51" t="s">
        <v>181</v>
      </c>
      <c r="F34" s="47" t="s">
        <v>144</v>
      </c>
      <c r="G34" s="2">
        <v>1.4119999999999999</v>
      </c>
      <c r="H34" s="89">
        <f t="shared" si="1"/>
        <v>1098.5359999999998</v>
      </c>
      <c r="J34" s="92"/>
      <c r="L34" s="19">
        <f t="shared" si="0"/>
        <v>1.4119999999999999</v>
      </c>
    </row>
    <row r="35" spans="1:12" s="37" customFormat="1" ht="50.4" x14ac:dyDescent="0.4">
      <c r="A35" s="52"/>
      <c r="B35" s="42" t="s">
        <v>127</v>
      </c>
      <c r="C35" s="42" t="s">
        <v>128</v>
      </c>
      <c r="D35" s="28"/>
      <c r="E35" s="28"/>
      <c r="F35" s="28"/>
      <c r="G35" s="53"/>
      <c r="H35" s="89"/>
      <c r="I35" s="37">
        <f>SUM(H36:H54)</f>
        <v>17154.81926</v>
      </c>
      <c r="J35" s="92"/>
      <c r="L35" s="19">
        <f t="shared" si="0"/>
        <v>0</v>
      </c>
    </row>
    <row r="36" spans="1:12" s="36" customFormat="1" x14ac:dyDescent="0.4">
      <c r="A36" s="18">
        <v>1</v>
      </c>
      <c r="B36" s="30" t="s">
        <v>28</v>
      </c>
      <c r="C36" s="30" t="s">
        <v>29</v>
      </c>
      <c r="D36" s="34"/>
      <c r="E36" s="34"/>
      <c r="F36" s="34"/>
      <c r="G36" s="33"/>
      <c r="H36" s="89"/>
      <c r="J36" s="93"/>
      <c r="L36" s="19">
        <f t="shared" si="0"/>
        <v>0</v>
      </c>
    </row>
    <row r="37" spans="1:12" s="36" customFormat="1" ht="19.2" x14ac:dyDescent="0.4">
      <c r="A37" s="18">
        <v>2</v>
      </c>
      <c r="B37" s="30" t="s">
        <v>30</v>
      </c>
      <c r="C37" s="30" t="s">
        <v>9</v>
      </c>
      <c r="D37" s="34" t="s">
        <v>174</v>
      </c>
      <c r="E37" s="34" t="s">
        <v>175</v>
      </c>
      <c r="F37" s="34" t="s">
        <v>145</v>
      </c>
      <c r="G37" s="33">
        <v>11.593</v>
      </c>
      <c r="H37" s="89">
        <f t="shared" si="1"/>
        <v>190.70484999999999</v>
      </c>
      <c r="J37" s="93"/>
      <c r="L37" s="19">
        <f t="shared" si="0"/>
        <v>11.593</v>
      </c>
    </row>
    <row r="38" spans="1:12" s="36" customFormat="1" ht="19.2" x14ac:dyDescent="0.4">
      <c r="A38" s="18">
        <v>3</v>
      </c>
      <c r="B38" s="30" t="s">
        <v>24</v>
      </c>
      <c r="C38" s="30" t="s">
        <v>31</v>
      </c>
      <c r="D38" s="34" t="s">
        <v>174</v>
      </c>
      <c r="E38" s="34" t="s">
        <v>175</v>
      </c>
      <c r="F38" s="34" t="s">
        <v>146</v>
      </c>
      <c r="G38" s="33">
        <v>131.029</v>
      </c>
      <c r="H38" s="89">
        <f t="shared" si="1"/>
        <v>2556.3757900000001</v>
      </c>
      <c r="J38" s="93"/>
      <c r="L38" s="19">
        <f t="shared" si="0"/>
        <v>131.029</v>
      </c>
    </row>
    <row r="39" spans="1:12" s="36" customFormat="1" ht="19.2" x14ac:dyDescent="0.4">
      <c r="A39" s="18">
        <v>4</v>
      </c>
      <c r="B39" s="30" t="s">
        <v>32</v>
      </c>
      <c r="C39" s="30" t="s">
        <v>33</v>
      </c>
      <c r="D39" s="34" t="s">
        <v>180</v>
      </c>
      <c r="E39" s="34" t="s">
        <v>181</v>
      </c>
      <c r="F39" s="34" t="s">
        <v>147</v>
      </c>
      <c r="G39" s="33">
        <v>1.4119999999999999</v>
      </c>
      <c r="H39" s="89">
        <f t="shared" si="1"/>
        <v>165.91</v>
      </c>
      <c r="J39" s="93"/>
      <c r="L39" s="19">
        <f t="shared" si="0"/>
        <v>1.4119999999999999</v>
      </c>
    </row>
    <row r="40" spans="1:12" s="36" customFormat="1" x14ac:dyDescent="0.4">
      <c r="A40" s="18">
        <v>5</v>
      </c>
      <c r="B40" s="30" t="s">
        <v>34</v>
      </c>
      <c r="C40" s="30" t="s">
        <v>35</v>
      </c>
      <c r="D40" s="34"/>
      <c r="E40" s="34"/>
      <c r="F40" s="34"/>
      <c r="G40" s="33"/>
      <c r="H40" s="89"/>
      <c r="J40" s="93"/>
      <c r="L40" s="19">
        <f t="shared" si="0"/>
        <v>0</v>
      </c>
    </row>
    <row r="41" spans="1:12" s="36" customFormat="1" x14ac:dyDescent="0.4">
      <c r="A41" s="18">
        <v>6</v>
      </c>
      <c r="B41" s="30" t="s">
        <v>36</v>
      </c>
      <c r="C41" s="30" t="s">
        <v>37</v>
      </c>
      <c r="D41" s="34" t="s">
        <v>17</v>
      </c>
      <c r="E41" s="34" t="s">
        <v>12</v>
      </c>
      <c r="F41" s="34" t="s">
        <v>205</v>
      </c>
      <c r="G41" s="33">
        <v>0.47699999999999998</v>
      </c>
      <c r="H41" s="89">
        <f t="shared" si="1"/>
        <v>328.48127999999997</v>
      </c>
      <c r="J41" s="93"/>
      <c r="L41" s="19">
        <f t="shared" si="0"/>
        <v>0.47699999999999998</v>
      </c>
    </row>
    <row r="42" spans="1:12" s="36" customFormat="1" x14ac:dyDescent="0.4">
      <c r="A42" s="18">
        <v>7</v>
      </c>
      <c r="B42" s="30" t="s">
        <v>38</v>
      </c>
      <c r="C42" s="30" t="s">
        <v>39</v>
      </c>
      <c r="D42" s="34" t="s">
        <v>17</v>
      </c>
      <c r="E42" s="34" t="s">
        <v>12</v>
      </c>
      <c r="F42" s="34" t="s">
        <v>206</v>
      </c>
      <c r="G42" s="33">
        <v>0.52700000000000002</v>
      </c>
      <c r="H42" s="89">
        <f t="shared" si="1"/>
        <v>244.59650999999999</v>
      </c>
      <c r="J42" s="93"/>
      <c r="L42" s="19">
        <f t="shared" si="0"/>
        <v>0.52700000000000002</v>
      </c>
    </row>
    <row r="43" spans="1:12" s="36" customFormat="1" x14ac:dyDescent="0.4">
      <c r="A43" s="18">
        <v>8</v>
      </c>
      <c r="B43" s="30" t="s">
        <v>40</v>
      </c>
      <c r="C43" s="30" t="s">
        <v>41</v>
      </c>
      <c r="D43" s="34" t="s">
        <v>17</v>
      </c>
      <c r="E43" s="34" t="s">
        <v>12</v>
      </c>
      <c r="F43" s="34" t="s">
        <v>207</v>
      </c>
      <c r="G43" s="33">
        <v>0.47699999999999998</v>
      </c>
      <c r="H43" s="89">
        <f t="shared" si="1"/>
        <v>310.56515999999999</v>
      </c>
      <c r="J43" s="93"/>
      <c r="L43" s="19">
        <f t="shared" si="0"/>
        <v>0.47699999999999998</v>
      </c>
    </row>
    <row r="44" spans="1:12" s="36" customFormat="1" x14ac:dyDescent="0.4">
      <c r="A44" s="18">
        <v>9</v>
      </c>
      <c r="B44" s="30" t="s">
        <v>42</v>
      </c>
      <c r="C44" s="30" t="s">
        <v>43</v>
      </c>
      <c r="D44" s="34" t="s">
        <v>17</v>
      </c>
      <c r="E44" s="34" t="s">
        <v>12</v>
      </c>
      <c r="F44" s="34" t="s">
        <v>208</v>
      </c>
      <c r="G44" s="33">
        <v>0.47699999999999998</v>
      </c>
      <c r="H44" s="89">
        <f t="shared" si="1"/>
        <v>398.16143999999997</v>
      </c>
      <c r="J44" s="93"/>
      <c r="L44" s="19">
        <f t="shared" si="0"/>
        <v>0.47699999999999998</v>
      </c>
    </row>
    <row r="45" spans="1:12" s="36" customFormat="1" x14ac:dyDescent="0.4">
      <c r="A45" s="18">
        <v>10</v>
      </c>
      <c r="B45" s="54" t="s">
        <v>44</v>
      </c>
      <c r="C45" s="54" t="s">
        <v>45</v>
      </c>
      <c r="D45" s="34"/>
      <c r="E45" s="34"/>
      <c r="F45" s="34"/>
      <c r="G45" s="33"/>
      <c r="H45" s="89"/>
      <c r="J45" s="93"/>
      <c r="L45" s="19">
        <f t="shared" si="0"/>
        <v>0</v>
      </c>
    </row>
    <row r="46" spans="1:12" s="36" customFormat="1" x14ac:dyDescent="0.4">
      <c r="A46" s="18">
        <v>11</v>
      </c>
      <c r="B46" s="30" t="s">
        <v>46</v>
      </c>
      <c r="C46" s="30" t="s">
        <v>47</v>
      </c>
      <c r="D46" s="34" t="s">
        <v>17</v>
      </c>
      <c r="E46" s="34" t="s">
        <v>12</v>
      </c>
      <c r="F46" s="34" t="s">
        <v>209</v>
      </c>
      <c r="G46" s="33">
        <v>1.077</v>
      </c>
      <c r="H46" s="89">
        <f t="shared" si="1"/>
        <v>3740.7440999999999</v>
      </c>
      <c r="J46" s="93"/>
      <c r="L46" s="19">
        <f t="shared" si="0"/>
        <v>1.077</v>
      </c>
    </row>
    <row r="47" spans="1:12" s="36" customFormat="1" x14ac:dyDescent="0.4">
      <c r="A47" s="18">
        <v>12</v>
      </c>
      <c r="B47" s="30" t="s">
        <v>48</v>
      </c>
      <c r="C47" s="30" t="s">
        <v>49</v>
      </c>
      <c r="D47" s="34" t="s">
        <v>17</v>
      </c>
      <c r="E47" s="34" t="s">
        <v>12</v>
      </c>
      <c r="F47" s="34" t="s">
        <v>210</v>
      </c>
      <c r="G47" s="33">
        <v>1.077</v>
      </c>
      <c r="H47" s="89">
        <f t="shared" si="1"/>
        <v>2883.8290499999998</v>
      </c>
      <c r="J47" s="93"/>
      <c r="L47" s="19">
        <f t="shared" si="0"/>
        <v>1.077</v>
      </c>
    </row>
    <row r="48" spans="1:12" s="36" customFormat="1" x14ac:dyDescent="0.4">
      <c r="A48" s="18">
        <v>13</v>
      </c>
      <c r="B48" s="30" t="s">
        <v>50</v>
      </c>
      <c r="C48" s="30" t="s">
        <v>51</v>
      </c>
      <c r="D48" s="34" t="s">
        <v>17</v>
      </c>
      <c r="E48" s="34" t="s">
        <v>12</v>
      </c>
      <c r="F48" s="34" t="s">
        <v>211</v>
      </c>
      <c r="G48" s="33">
        <v>1.077</v>
      </c>
      <c r="H48" s="89">
        <f t="shared" si="1"/>
        <v>1302.9330599999998</v>
      </c>
      <c r="J48" s="93"/>
      <c r="L48" s="19">
        <f t="shared" si="0"/>
        <v>1.077</v>
      </c>
    </row>
    <row r="49" spans="1:12" s="36" customFormat="1" x14ac:dyDescent="0.4">
      <c r="A49" s="18">
        <v>14</v>
      </c>
      <c r="B49" s="30" t="s">
        <v>52</v>
      </c>
      <c r="C49" s="30" t="s">
        <v>53</v>
      </c>
      <c r="D49" s="34" t="s">
        <v>17</v>
      </c>
      <c r="E49" s="34" t="s">
        <v>12</v>
      </c>
      <c r="F49" s="34" t="s">
        <v>212</v>
      </c>
      <c r="G49" s="33">
        <v>1.077</v>
      </c>
      <c r="H49" s="89">
        <f t="shared" si="1"/>
        <v>4736.4413700000005</v>
      </c>
      <c r="J49" s="93"/>
      <c r="L49" s="19">
        <f t="shared" si="0"/>
        <v>1.077</v>
      </c>
    </row>
    <row r="50" spans="1:12" s="36" customFormat="1" ht="34.799999999999997" x14ac:dyDescent="0.4">
      <c r="A50" s="18">
        <v>15</v>
      </c>
      <c r="B50" s="30" t="s">
        <v>54</v>
      </c>
      <c r="C50" s="30" t="s">
        <v>55</v>
      </c>
      <c r="D50" s="34" t="s">
        <v>174</v>
      </c>
      <c r="E50" s="34" t="s">
        <v>175</v>
      </c>
      <c r="F50" s="34" t="s">
        <v>145</v>
      </c>
      <c r="G50" s="33">
        <v>7.5359999999999996</v>
      </c>
      <c r="H50" s="89">
        <f t="shared" si="1"/>
        <v>123.96719999999999</v>
      </c>
      <c r="J50" s="93"/>
      <c r="L50" s="19">
        <f t="shared" si="0"/>
        <v>7.5359999999999996</v>
      </c>
    </row>
    <row r="51" spans="1:12" s="36" customFormat="1" ht="52.2" x14ac:dyDescent="0.4">
      <c r="A51" s="18">
        <v>16</v>
      </c>
      <c r="B51" s="30" t="s">
        <v>191</v>
      </c>
      <c r="C51" s="30" t="s">
        <v>56</v>
      </c>
      <c r="D51" s="34" t="s">
        <v>174</v>
      </c>
      <c r="E51" s="34" t="s">
        <v>175</v>
      </c>
      <c r="F51" s="34" t="s">
        <v>148</v>
      </c>
      <c r="G51" s="33">
        <v>2.3919999999999999</v>
      </c>
      <c r="H51" s="89">
        <f t="shared" si="1"/>
        <v>118.04519999999999</v>
      </c>
      <c r="J51" s="93"/>
      <c r="L51" s="19">
        <f t="shared" si="0"/>
        <v>2.3919999999999999</v>
      </c>
    </row>
    <row r="52" spans="1:12" s="36" customFormat="1" ht="19.2" x14ac:dyDescent="0.4">
      <c r="A52" s="18">
        <v>17</v>
      </c>
      <c r="B52" s="30" t="s">
        <v>57</v>
      </c>
      <c r="C52" s="30" t="s">
        <v>8</v>
      </c>
      <c r="D52" s="34" t="s">
        <v>174</v>
      </c>
      <c r="E52" s="34" t="s">
        <v>175</v>
      </c>
      <c r="F52" s="34" t="s">
        <v>149</v>
      </c>
      <c r="G52" s="33">
        <v>2.5790000000000002</v>
      </c>
      <c r="H52" s="89">
        <f t="shared" si="1"/>
        <v>42.166650000000004</v>
      </c>
      <c r="J52" s="93"/>
      <c r="L52" s="19">
        <f t="shared" si="0"/>
        <v>2.5790000000000002</v>
      </c>
    </row>
    <row r="53" spans="1:12" s="57" customFormat="1" ht="52.2" x14ac:dyDescent="0.4">
      <c r="A53" s="48">
        <v>18</v>
      </c>
      <c r="B53" s="27" t="s">
        <v>82</v>
      </c>
      <c r="C53" s="27" t="s">
        <v>81</v>
      </c>
      <c r="D53" s="28" t="s">
        <v>22</v>
      </c>
      <c r="E53" s="28" t="s">
        <v>11</v>
      </c>
      <c r="F53" s="55">
        <v>0.6</v>
      </c>
      <c r="G53" s="56">
        <v>7.4359999999999999</v>
      </c>
      <c r="H53" s="89">
        <f t="shared" si="1"/>
        <v>4.4615999999999998</v>
      </c>
      <c r="J53" s="94"/>
      <c r="L53" s="19">
        <f t="shared" si="0"/>
        <v>7.4359999999999999</v>
      </c>
    </row>
    <row r="54" spans="1:12" s="57" customFormat="1" ht="52.2" x14ac:dyDescent="0.4">
      <c r="A54" s="48">
        <v>19</v>
      </c>
      <c r="B54" s="27" t="s">
        <v>84</v>
      </c>
      <c r="C54" s="27" t="s">
        <v>83</v>
      </c>
      <c r="D54" s="28" t="s">
        <v>22</v>
      </c>
      <c r="E54" s="28" t="s">
        <v>11</v>
      </c>
      <c r="F54" s="58">
        <v>1</v>
      </c>
      <c r="G54" s="56">
        <v>7.4359999999999999</v>
      </c>
      <c r="H54" s="89">
        <f t="shared" si="1"/>
        <v>7.4359999999999999</v>
      </c>
      <c r="J54" s="94"/>
      <c r="L54" s="19">
        <f t="shared" si="0"/>
        <v>7.4359999999999999</v>
      </c>
    </row>
    <row r="55" spans="1:12" s="37" customFormat="1" ht="67.2" x14ac:dyDescent="0.4">
      <c r="A55" s="52"/>
      <c r="B55" s="42" t="s">
        <v>130</v>
      </c>
      <c r="C55" s="42" t="s">
        <v>129</v>
      </c>
      <c r="D55" s="28"/>
      <c r="E55" s="28"/>
      <c r="F55" s="28"/>
      <c r="G55" s="53"/>
      <c r="H55" s="89"/>
      <c r="I55" s="37">
        <f>SUM(H56:H72)</f>
        <v>1261.3914299999999</v>
      </c>
      <c r="J55" s="92">
        <v>1261.7130598180047</v>
      </c>
      <c r="L55" s="19">
        <f t="shared" si="0"/>
        <v>0</v>
      </c>
    </row>
    <row r="56" spans="1:12" s="36" customFormat="1" x14ac:dyDescent="0.4">
      <c r="A56" s="18">
        <v>1</v>
      </c>
      <c r="B56" s="30" t="s">
        <v>28</v>
      </c>
      <c r="C56" s="30" t="s">
        <v>29</v>
      </c>
      <c r="D56" s="34"/>
      <c r="E56" s="34"/>
      <c r="F56" s="34"/>
      <c r="G56" s="33"/>
      <c r="H56" s="89"/>
      <c r="J56" s="93"/>
      <c r="L56" s="19">
        <f t="shared" si="0"/>
        <v>0</v>
      </c>
    </row>
    <row r="57" spans="1:12" s="36" customFormat="1" ht="19.2" x14ac:dyDescent="0.4">
      <c r="A57" s="18">
        <v>2</v>
      </c>
      <c r="B57" s="30" t="s">
        <v>30</v>
      </c>
      <c r="C57" s="30" t="s">
        <v>9</v>
      </c>
      <c r="D57" s="34" t="s">
        <v>174</v>
      </c>
      <c r="E57" s="34" t="s">
        <v>175</v>
      </c>
      <c r="F57" s="34" t="s">
        <v>150</v>
      </c>
      <c r="G57" s="33">
        <v>11.593</v>
      </c>
      <c r="H57" s="89">
        <f t="shared" si="1"/>
        <v>14.143459999999999</v>
      </c>
      <c r="J57" s="93"/>
      <c r="L57" s="19">
        <f t="shared" si="0"/>
        <v>11.593</v>
      </c>
    </row>
    <row r="58" spans="1:12" s="36" customFormat="1" ht="19.2" x14ac:dyDescent="0.4">
      <c r="A58" s="18">
        <v>3</v>
      </c>
      <c r="B58" s="30" t="s">
        <v>24</v>
      </c>
      <c r="C58" s="30" t="s">
        <v>31</v>
      </c>
      <c r="D58" s="34" t="s">
        <v>174</v>
      </c>
      <c r="E58" s="34" t="s">
        <v>175</v>
      </c>
      <c r="F58" s="34" t="s">
        <v>151</v>
      </c>
      <c r="G58" s="33">
        <v>131.02799999999999</v>
      </c>
      <c r="H58" s="89">
        <f t="shared" si="1"/>
        <v>187.37003999999999</v>
      </c>
      <c r="J58" s="93"/>
      <c r="L58" s="19">
        <f t="shared" si="0"/>
        <v>131.02799999999999</v>
      </c>
    </row>
    <row r="59" spans="1:12" s="36" customFormat="1" ht="19.2" x14ac:dyDescent="0.4">
      <c r="A59" s="18">
        <v>4</v>
      </c>
      <c r="B59" s="30" t="s">
        <v>32</v>
      </c>
      <c r="C59" s="30" t="s">
        <v>33</v>
      </c>
      <c r="D59" s="34" t="s">
        <v>180</v>
      </c>
      <c r="E59" s="34" t="s">
        <v>181</v>
      </c>
      <c r="F59" s="34" t="s">
        <v>152</v>
      </c>
      <c r="G59" s="33">
        <v>1.4119999999999999</v>
      </c>
      <c r="H59" s="89">
        <f t="shared" si="1"/>
        <v>12.213799999999999</v>
      </c>
      <c r="J59" s="93"/>
      <c r="L59" s="19">
        <f t="shared" si="0"/>
        <v>1.4119999999999999</v>
      </c>
    </row>
    <row r="60" spans="1:12" s="36" customFormat="1" x14ac:dyDescent="0.4">
      <c r="A60" s="18">
        <v>5</v>
      </c>
      <c r="B60" s="30" t="s">
        <v>34</v>
      </c>
      <c r="C60" s="30" t="s">
        <v>35</v>
      </c>
      <c r="D60" s="34"/>
      <c r="E60" s="34"/>
      <c r="F60" s="34"/>
      <c r="G60" s="33"/>
      <c r="H60" s="89"/>
      <c r="J60" s="93"/>
      <c r="L60" s="19">
        <f t="shared" si="0"/>
        <v>0</v>
      </c>
    </row>
    <row r="61" spans="1:12" s="36" customFormat="1" x14ac:dyDescent="0.4">
      <c r="A61" s="18">
        <v>6</v>
      </c>
      <c r="B61" s="30" t="s">
        <v>36</v>
      </c>
      <c r="C61" s="30" t="s">
        <v>37</v>
      </c>
      <c r="D61" s="34" t="s">
        <v>17</v>
      </c>
      <c r="E61" s="34" t="s">
        <v>12</v>
      </c>
      <c r="F61" s="34" t="s">
        <v>218</v>
      </c>
      <c r="G61" s="33">
        <v>0.47699999999999998</v>
      </c>
      <c r="H61" s="89">
        <f t="shared" si="1"/>
        <v>24.183900000000001</v>
      </c>
      <c r="J61" s="93"/>
      <c r="L61" s="19">
        <f t="shared" si="0"/>
        <v>0.47699999999999998</v>
      </c>
    </row>
    <row r="62" spans="1:12" s="36" customFormat="1" x14ac:dyDescent="0.4">
      <c r="A62" s="18">
        <v>7</v>
      </c>
      <c r="B62" s="30" t="s">
        <v>38</v>
      </c>
      <c r="C62" s="30" t="s">
        <v>39</v>
      </c>
      <c r="D62" s="34" t="s">
        <v>17</v>
      </c>
      <c r="E62" s="34" t="s">
        <v>12</v>
      </c>
      <c r="F62" s="34" t="s">
        <v>219</v>
      </c>
      <c r="G62" s="33">
        <v>0.52700000000000002</v>
      </c>
      <c r="H62" s="89">
        <f t="shared" si="1"/>
        <v>18.00759</v>
      </c>
      <c r="J62" s="93"/>
      <c r="L62" s="19">
        <f t="shared" si="0"/>
        <v>0.52700000000000002</v>
      </c>
    </row>
    <row r="63" spans="1:12" s="36" customFormat="1" x14ac:dyDescent="0.4">
      <c r="A63" s="18">
        <v>8</v>
      </c>
      <c r="B63" s="30" t="s">
        <v>40</v>
      </c>
      <c r="C63" s="30" t="s">
        <v>41</v>
      </c>
      <c r="D63" s="34" t="s">
        <v>17</v>
      </c>
      <c r="E63" s="34" t="s">
        <v>12</v>
      </c>
      <c r="F63" s="34" t="s">
        <v>220</v>
      </c>
      <c r="G63" s="33">
        <v>0.47699999999999998</v>
      </c>
      <c r="H63" s="89">
        <f t="shared" si="1"/>
        <v>22.86261</v>
      </c>
      <c r="J63" s="93"/>
      <c r="L63" s="19">
        <f t="shared" si="0"/>
        <v>0.47699999999999998</v>
      </c>
    </row>
    <row r="64" spans="1:12" s="36" customFormat="1" x14ac:dyDescent="0.4">
      <c r="A64" s="18">
        <v>9</v>
      </c>
      <c r="B64" s="30" t="s">
        <v>42</v>
      </c>
      <c r="C64" s="30" t="s">
        <v>43</v>
      </c>
      <c r="D64" s="34" t="s">
        <v>17</v>
      </c>
      <c r="E64" s="34" t="s">
        <v>12</v>
      </c>
      <c r="F64" s="34" t="s">
        <v>221</v>
      </c>
      <c r="G64" s="33">
        <v>0.47699999999999998</v>
      </c>
      <c r="H64" s="89">
        <f t="shared" si="1"/>
        <v>29.31165</v>
      </c>
      <c r="J64" s="93"/>
      <c r="L64" s="19">
        <f t="shared" si="0"/>
        <v>0.47699999999999998</v>
      </c>
    </row>
    <row r="65" spans="1:15" s="36" customFormat="1" x14ac:dyDescent="0.4">
      <c r="A65" s="18">
        <v>10</v>
      </c>
      <c r="B65" s="54" t="s">
        <v>44</v>
      </c>
      <c r="C65" s="54" t="s">
        <v>45</v>
      </c>
      <c r="D65" s="34"/>
      <c r="E65" s="34"/>
      <c r="G65" s="33"/>
      <c r="H65" s="89"/>
      <c r="J65" s="93"/>
      <c r="L65" s="19">
        <f t="shared" si="0"/>
        <v>0</v>
      </c>
    </row>
    <row r="66" spans="1:15" s="36" customFormat="1" x14ac:dyDescent="0.4">
      <c r="A66" s="18">
        <v>11</v>
      </c>
      <c r="B66" s="30" t="s">
        <v>46</v>
      </c>
      <c r="C66" s="30" t="s">
        <v>47</v>
      </c>
      <c r="D66" s="34" t="s">
        <v>17</v>
      </c>
      <c r="E66" s="34" t="s">
        <v>12</v>
      </c>
      <c r="F66" s="34" t="s">
        <v>222</v>
      </c>
      <c r="G66" s="33">
        <v>1.077</v>
      </c>
      <c r="H66" s="89">
        <f t="shared" si="1"/>
        <v>275.37813</v>
      </c>
      <c r="J66" s="93"/>
      <c r="L66" s="19">
        <f t="shared" si="0"/>
        <v>1.077</v>
      </c>
    </row>
    <row r="67" spans="1:15" s="36" customFormat="1" x14ac:dyDescent="0.4">
      <c r="A67" s="18">
        <v>12</v>
      </c>
      <c r="B67" s="30" t="s">
        <v>48</v>
      </c>
      <c r="C67" s="30" t="s">
        <v>49</v>
      </c>
      <c r="D67" s="34" t="s">
        <v>17</v>
      </c>
      <c r="E67" s="34" t="s">
        <v>12</v>
      </c>
      <c r="F67" s="34" t="s">
        <v>215</v>
      </c>
      <c r="G67" s="33">
        <v>1.077</v>
      </c>
      <c r="H67" s="89">
        <f t="shared" si="1"/>
        <v>212.29823999999999</v>
      </c>
      <c r="J67" s="93"/>
      <c r="L67" s="19">
        <f t="shared" si="0"/>
        <v>1.077</v>
      </c>
    </row>
    <row r="68" spans="1:15" s="36" customFormat="1" x14ac:dyDescent="0.4">
      <c r="A68" s="18">
        <v>13</v>
      </c>
      <c r="B68" s="30" t="s">
        <v>50</v>
      </c>
      <c r="C68" s="30" t="s">
        <v>51</v>
      </c>
      <c r="D68" s="34" t="s">
        <v>17</v>
      </c>
      <c r="E68" s="34" t="s">
        <v>12</v>
      </c>
      <c r="F68" s="34" t="s">
        <v>216</v>
      </c>
      <c r="G68" s="33">
        <v>1.077</v>
      </c>
      <c r="H68" s="89">
        <f t="shared" si="1"/>
        <v>95.917619999999999</v>
      </c>
      <c r="J68" s="93"/>
      <c r="L68" s="19">
        <f t="shared" si="0"/>
        <v>1.077</v>
      </c>
    </row>
    <row r="69" spans="1:15" s="36" customFormat="1" x14ac:dyDescent="0.4">
      <c r="A69" s="18">
        <v>14</v>
      </c>
      <c r="B69" s="30" t="s">
        <v>52</v>
      </c>
      <c r="C69" s="30" t="s">
        <v>53</v>
      </c>
      <c r="D69" s="34" t="s">
        <v>17</v>
      </c>
      <c r="E69" s="34" t="s">
        <v>12</v>
      </c>
      <c r="F69" s="34" t="s">
        <v>217</v>
      </c>
      <c r="G69" s="33">
        <v>1.077</v>
      </c>
      <c r="H69" s="89">
        <f t="shared" si="1"/>
        <v>348.65721000000002</v>
      </c>
      <c r="J69" s="93"/>
      <c r="L69" s="19">
        <f t="shared" si="0"/>
        <v>1.077</v>
      </c>
    </row>
    <row r="70" spans="1:15" s="36" customFormat="1" ht="34.799999999999997" x14ac:dyDescent="0.4">
      <c r="A70" s="18">
        <v>15</v>
      </c>
      <c r="B70" s="30" t="s">
        <v>54</v>
      </c>
      <c r="C70" s="30" t="s">
        <v>55</v>
      </c>
      <c r="D70" s="34" t="s">
        <v>174</v>
      </c>
      <c r="E70" s="34" t="s">
        <v>175</v>
      </c>
      <c r="F70" s="34" t="s">
        <v>150</v>
      </c>
      <c r="G70" s="33">
        <v>7.5359999999999996</v>
      </c>
      <c r="H70" s="89">
        <f t="shared" si="1"/>
        <v>9.1939199999999985</v>
      </c>
      <c r="J70" s="93"/>
      <c r="L70" s="19">
        <f t="shared" si="0"/>
        <v>7.5359999999999996</v>
      </c>
    </row>
    <row r="71" spans="1:15" s="36" customFormat="1" ht="52.2" x14ac:dyDescent="0.4">
      <c r="A71" s="18">
        <v>16</v>
      </c>
      <c r="B71" s="30" t="s">
        <v>191</v>
      </c>
      <c r="C71" s="30" t="s">
        <v>56</v>
      </c>
      <c r="D71" s="34" t="s">
        <v>174</v>
      </c>
      <c r="E71" s="34" t="s">
        <v>175</v>
      </c>
      <c r="F71" s="34" t="s">
        <v>153</v>
      </c>
      <c r="G71" s="33">
        <v>2.3919999999999999</v>
      </c>
      <c r="H71" s="89">
        <f t="shared" si="1"/>
        <v>8.70688</v>
      </c>
      <c r="J71" s="93"/>
      <c r="L71" s="19">
        <f t="shared" si="0"/>
        <v>2.3919999999999999</v>
      </c>
    </row>
    <row r="72" spans="1:15" s="36" customFormat="1" ht="19.2" x14ac:dyDescent="0.4">
      <c r="A72" s="18">
        <v>17</v>
      </c>
      <c r="B72" s="30" t="s">
        <v>57</v>
      </c>
      <c r="C72" s="30" t="s">
        <v>8</v>
      </c>
      <c r="D72" s="34" t="s">
        <v>174</v>
      </c>
      <c r="E72" s="34" t="s">
        <v>175</v>
      </c>
      <c r="F72" s="34" t="s">
        <v>150</v>
      </c>
      <c r="G72" s="33">
        <v>2.5790000000000002</v>
      </c>
      <c r="H72" s="89">
        <f t="shared" si="1"/>
        <v>3.1463800000000002</v>
      </c>
      <c r="J72" s="93"/>
      <c r="L72" s="19">
        <f t="shared" si="0"/>
        <v>2.5790000000000002</v>
      </c>
    </row>
    <row r="73" spans="1:15" s="37" customFormat="1" x14ac:dyDescent="0.4">
      <c r="A73" s="28"/>
      <c r="B73" s="18" t="s">
        <v>132</v>
      </c>
      <c r="C73" s="18" t="s">
        <v>131</v>
      </c>
      <c r="D73" s="2"/>
      <c r="E73" s="2"/>
      <c r="F73" s="59"/>
      <c r="G73" s="2"/>
      <c r="H73" s="89"/>
      <c r="I73" s="7">
        <f>SUM(H74:H89)</f>
        <v>756.39668800000004</v>
      </c>
      <c r="J73" s="95">
        <v>756.3997071603477</v>
      </c>
      <c r="K73" s="60"/>
      <c r="L73" s="19">
        <f t="shared" ref="L73:L106" si="2">ROUND(G73,3)</f>
        <v>0</v>
      </c>
      <c r="M73" s="60"/>
      <c r="N73" s="60"/>
      <c r="O73" s="60"/>
    </row>
    <row r="74" spans="1:15" s="37" customFormat="1" ht="54" x14ac:dyDescent="0.4">
      <c r="A74" s="61">
        <v>1</v>
      </c>
      <c r="B74" s="26" t="s">
        <v>192</v>
      </c>
      <c r="C74" s="26" t="s">
        <v>193</v>
      </c>
      <c r="D74" s="62" t="s">
        <v>174</v>
      </c>
      <c r="E74" s="2" t="s">
        <v>175</v>
      </c>
      <c r="F74" s="63">
        <v>1.4</v>
      </c>
      <c r="G74" s="62">
        <v>2.3919999999999999</v>
      </c>
      <c r="H74" s="89">
        <f t="shared" ref="H74:H106" si="3">G74*F74</f>
        <v>3.3487999999999998</v>
      </c>
      <c r="I74" s="7"/>
      <c r="J74" s="96"/>
      <c r="K74" s="64"/>
      <c r="L74" s="19">
        <f t="shared" si="2"/>
        <v>2.3919999999999999</v>
      </c>
      <c r="M74" s="64"/>
      <c r="N74" s="64"/>
      <c r="O74" s="64"/>
    </row>
    <row r="75" spans="1:15" s="37" customFormat="1" ht="34.799999999999997" x14ac:dyDescent="0.4">
      <c r="A75" s="61">
        <v>2</v>
      </c>
      <c r="B75" s="26" t="s">
        <v>63</v>
      </c>
      <c r="C75" s="26" t="s">
        <v>64</v>
      </c>
      <c r="D75" s="62" t="s">
        <v>174</v>
      </c>
      <c r="E75" s="2" t="s">
        <v>175</v>
      </c>
      <c r="F75" s="63">
        <v>4</v>
      </c>
      <c r="G75" s="62">
        <v>0.86</v>
      </c>
      <c r="H75" s="89">
        <f t="shared" si="3"/>
        <v>3.44</v>
      </c>
      <c r="I75" s="7"/>
      <c r="J75" s="96"/>
      <c r="K75" s="64"/>
      <c r="L75" s="19">
        <f t="shared" si="2"/>
        <v>0.86</v>
      </c>
      <c r="M75" s="64"/>
      <c r="N75" s="64"/>
      <c r="O75" s="64"/>
    </row>
    <row r="76" spans="1:15" s="37" customFormat="1" ht="34.799999999999997" x14ac:dyDescent="0.4">
      <c r="A76" s="61">
        <v>3</v>
      </c>
      <c r="B76" s="26" t="s">
        <v>74</v>
      </c>
      <c r="C76" s="26" t="s">
        <v>115</v>
      </c>
      <c r="D76" s="62" t="s">
        <v>174</v>
      </c>
      <c r="E76" s="2" t="s">
        <v>175</v>
      </c>
      <c r="F76" s="63">
        <v>0.2</v>
      </c>
      <c r="G76" s="2">
        <v>9.9990000000000006</v>
      </c>
      <c r="H76" s="89">
        <f t="shared" si="3"/>
        <v>1.9998000000000002</v>
      </c>
      <c r="I76" s="7"/>
      <c r="J76" s="92"/>
      <c r="L76" s="19">
        <f t="shared" si="2"/>
        <v>9.9990000000000006</v>
      </c>
    </row>
    <row r="77" spans="1:15" s="37" customFormat="1" ht="34.799999999999997" x14ac:dyDescent="0.4">
      <c r="A77" s="61">
        <v>4</v>
      </c>
      <c r="B77" s="26" t="s">
        <v>63</v>
      </c>
      <c r="C77" s="26" t="s">
        <v>65</v>
      </c>
      <c r="D77" s="62" t="s">
        <v>174</v>
      </c>
      <c r="E77" s="2" t="s">
        <v>175</v>
      </c>
      <c r="F77" s="63">
        <v>0.4</v>
      </c>
      <c r="G77" s="2">
        <v>7.5359999999999996</v>
      </c>
      <c r="H77" s="89">
        <f t="shared" si="3"/>
        <v>3.0144000000000002</v>
      </c>
      <c r="I77" s="7"/>
      <c r="J77" s="92"/>
      <c r="L77" s="19">
        <f t="shared" si="2"/>
        <v>7.5359999999999996</v>
      </c>
    </row>
    <row r="78" spans="1:15" s="37" customFormat="1" ht="34.799999999999997" x14ac:dyDescent="0.4">
      <c r="A78" s="65">
        <v>5</v>
      </c>
      <c r="B78" s="66" t="s">
        <v>66</v>
      </c>
      <c r="C78" s="66" t="s">
        <v>67</v>
      </c>
      <c r="D78" s="67"/>
      <c r="E78" s="62"/>
      <c r="F78" s="59"/>
      <c r="G78" s="2"/>
      <c r="H78" s="89"/>
      <c r="I78" s="7"/>
      <c r="J78" s="92"/>
      <c r="L78" s="19">
        <f t="shared" si="2"/>
        <v>0</v>
      </c>
    </row>
    <row r="79" spans="1:15" s="37" customFormat="1" ht="19.2" x14ac:dyDescent="0.4">
      <c r="A79" s="65"/>
      <c r="B79" s="66" t="s">
        <v>70</v>
      </c>
      <c r="C79" s="66" t="s">
        <v>71</v>
      </c>
      <c r="D79" s="62" t="s">
        <v>174</v>
      </c>
      <c r="E79" s="68" t="s">
        <v>194</v>
      </c>
      <c r="F79" s="63">
        <v>4</v>
      </c>
      <c r="G79" s="2">
        <v>1.0620000000000001</v>
      </c>
      <c r="H79" s="89">
        <f t="shared" si="3"/>
        <v>4.2480000000000002</v>
      </c>
      <c r="I79" s="7"/>
      <c r="J79" s="92"/>
      <c r="L79" s="19">
        <f t="shared" si="2"/>
        <v>1.0620000000000001</v>
      </c>
    </row>
    <row r="80" spans="1:15" s="37" customFormat="1" ht="19.2" x14ac:dyDescent="0.4">
      <c r="A80" s="65"/>
      <c r="B80" s="66" t="s">
        <v>72</v>
      </c>
      <c r="C80" s="66" t="s">
        <v>73</v>
      </c>
      <c r="D80" s="62" t="s">
        <v>174</v>
      </c>
      <c r="E80" s="68" t="s">
        <v>194</v>
      </c>
      <c r="F80" s="63">
        <v>0.4</v>
      </c>
      <c r="G80" s="2">
        <v>2.5790000000000002</v>
      </c>
      <c r="H80" s="89">
        <f t="shared" si="3"/>
        <v>1.0316000000000001</v>
      </c>
      <c r="I80" s="7"/>
      <c r="J80" s="92"/>
      <c r="L80" s="19">
        <f t="shared" si="2"/>
        <v>2.5790000000000002</v>
      </c>
    </row>
    <row r="81" spans="1:12" s="37" customFormat="1" ht="156.6" x14ac:dyDescent="0.4">
      <c r="A81" s="61">
        <v>6</v>
      </c>
      <c r="B81" s="26" t="s">
        <v>224</v>
      </c>
      <c r="C81" s="26" t="s">
        <v>223</v>
      </c>
      <c r="D81" s="62" t="s">
        <v>68</v>
      </c>
      <c r="E81" s="2" t="s">
        <v>3</v>
      </c>
      <c r="F81" s="71">
        <v>1</v>
      </c>
      <c r="G81" s="2">
        <v>493.65</v>
      </c>
      <c r="H81" s="89">
        <f t="shared" si="3"/>
        <v>493.65</v>
      </c>
      <c r="I81" s="7"/>
      <c r="J81" s="92"/>
      <c r="L81" s="19">
        <f t="shared" si="2"/>
        <v>493.65</v>
      </c>
    </row>
    <row r="82" spans="1:12" s="37" customFormat="1" ht="19.2" x14ac:dyDescent="0.4">
      <c r="A82" s="61">
        <v>10</v>
      </c>
      <c r="B82" s="26" t="s">
        <v>69</v>
      </c>
      <c r="C82" s="26" t="s">
        <v>10</v>
      </c>
      <c r="D82" s="62" t="s">
        <v>180</v>
      </c>
      <c r="E82" s="2" t="s">
        <v>181</v>
      </c>
      <c r="F82" s="72">
        <v>5.5739999999999998</v>
      </c>
      <c r="G82" s="2">
        <v>1.4119999999999999</v>
      </c>
      <c r="H82" s="89">
        <f t="shared" si="3"/>
        <v>7.870487999999999</v>
      </c>
      <c r="I82" s="7"/>
      <c r="J82" s="92"/>
      <c r="L82" s="19">
        <f t="shared" si="2"/>
        <v>1.4119999999999999</v>
      </c>
    </row>
    <row r="83" spans="1:12" s="57" customFormat="1" x14ac:dyDescent="0.4">
      <c r="A83" s="61"/>
      <c r="B83" s="18" t="s">
        <v>95</v>
      </c>
      <c r="C83" s="18" t="s">
        <v>94</v>
      </c>
      <c r="D83" s="2"/>
      <c r="E83" s="2"/>
      <c r="F83" s="2"/>
      <c r="G83" s="2"/>
      <c r="H83" s="89"/>
      <c r="I83" s="1"/>
      <c r="J83" s="94"/>
      <c r="L83" s="19">
        <f t="shared" si="2"/>
        <v>0</v>
      </c>
    </row>
    <row r="84" spans="1:12" s="57" customFormat="1" ht="52.2" x14ac:dyDescent="0.4">
      <c r="A84" s="61">
        <v>1</v>
      </c>
      <c r="B84" s="26" t="s">
        <v>85</v>
      </c>
      <c r="C84" s="26" t="s">
        <v>86</v>
      </c>
      <c r="D84" s="62" t="s">
        <v>174</v>
      </c>
      <c r="E84" s="2" t="s">
        <v>175</v>
      </c>
      <c r="F84" s="63">
        <v>3.5</v>
      </c>
      <c r="G84" s="2">
        <v>9.9990000000000006</v>
      </c>
      <c r="H84" s="89">
        <f t="shared" si="3"/>
        <v>34.996500000000005</v>
      </c>
      <c r="I84" s="1"/>
      <c r="J84" s="97"/>
      <c r="K84" s="73"/>
      <c r="L84" s="19">
        <f t="shared" si="2"/>
        <v>9.9990000000000006</v>
      </c>
    </row>
    <row r="85" spans="1:12" s="57" customFormat="1" ht="34.799999999999997" x14ac:dyDescent="0.4">
      <c r="A85" s="61">
        <v>2</v>
      </c>
      <c r="B85" s="26" t="s">
        <v>63</v>
      </c>
      <c r="C85" s="26" t="s">
        <v>64</v>
      </c>
      <c r="D85" s="62" t="s">
        <v>174</v>
      </c>
      <c r="E85" s="2" t="s">
        <v>175</v>
      </c>
      <c r="F85" s="69">
        <v>2.5</v>
      </c>
      <c r="G85" s="2">
        <v>7.5359999999999996</v>
      </c>
      <c r="H85" s="89">
        <f t="shared" si="3"/>
        <v>18.84</v>
      </c>
      <c r="I85" s="1"/>
      <c r="J85" s="98"/>
      <c r="K85" s="74"/>
      <c r="L85" s="19">
        <f t="shared" si="2"/>
        <v>7.5359999999999996</v>
      </c>
    </row>
    <row r="86" spans="1:12" s="57" customFormat="1" ht="19.2" x14ac:dyDescent="0.4">
      <c r="A86" s="61">
        <v>3</v>
      </c>
      <c r="B86" s="70" t="s">
        <v>87</v>
      </c>
      <c r="C86" s="26" t="s">
        <v>88</v>
      </c>
      <c r="D86" s="62" t="s">
        <v>174</v>
      </c>
      <c r="E86" s="2" t="s">
        <v>175</v>
      </c>
      <c r="F86" s="69">
        <v>0.5</v>
      </c>
      <c r="G86" s="2">
        <v>15.96</v>
      </c>
      <c r="H86" s="89">
        <f t="shared" si="3"/>
        <v>7.98</v>
      </c>
      <c r="I86" s="1"/>
      <c r="J86" s="98"/>
      <c r="K86" s="74"/>
      <c r="L86" s="19">
        <f t="shared" si="2"/>
        <v>15.96</v>
      </c>
    </row>
    <row r="87" spans="1:12" s="57" customFormat="1" ht="19.2" x14ac:dyDescent="0.4">
      <c r="A87" s="61">
        <v>4</v>
      </c>
      <c r="B87" s="26" t="s">
        <v>89</v>
      </c>
      <c r="C87" s="26" t="s">
        <v>90</v>
      </c>
      <c r="D87" s="62" t="s">
        <v>174</v>
      </c>
      <c r="E87" s="2" t="s">
        <v>175</v>
      </c>
      <c r="F87" s="69">
        <v>1.76</v>
      </c>
      <c r="G87" s="2">
        <v>15.96</v>
      </c>
      <c r="H87" s="89">
        <f t="shared" si="3"/>
        <v>28.089600000000001</v>
      </c>
      <c r="I87" s="1"/>
      <c r="J87" s="94"/>
      <c r="L87" s="19">
        <f t="shared" si="2"/>
        <v>15.96</v>
      </c>
    </row>
    <row r="88" spans="1:12" s="57" customFormat="1" ht="34.799999999999997" x14ac:dyDescent="0.4">
      <c r="A88" s="61">
        <v>5</v>
      </c>
      <c r="B88" s="26" t="s">
        <v>97</v>
      </c>
      <c r="C88" s="26" t="s">
        <v>96</v>
      </c>
      <c r="D88" s="62" t="s">
        <v>14</v>
      </c>
      <c r="E88" s="2" t="s">
        <v>91</v>
      </c>
      <c r="F88" s="75">
        <v>10</v>
      </c>
      <c r="G88" s="2">
        <v>14.144</v>
      </c>
      <c r="H88" s="89">
        <f t="shared" si="3"/>
        <v>141.44</v>
      </c>
      <c r="I88" s="1"/>
      <c r="J88" s="94"/>
      <c r="L88" s="19">
        <f t="shared" si="2"/>
        <v>14.144</v>
      </c>
    </row>
    <row r="89" spans="1:12" s="57" customFormat="1" ht="34.799999999999997" x14ac:dyDescent="0.4">
      <c r="A89" s="61">
        <v>6</v>
      </c>
      <c r="B89" s="26" t="s">
        <v>92</v>
      </c>
      <c r="C89" s="26" t="s">
        <v>93</v>
      </c>
      <c r="D89" s="62" t="s">
        <v>174</v>
      </c>
      <c r="E89" s="2" t="s">
        <v>175</v>
      </c>
      <c r="F89" s="76">
        <v>2.5</v>
      </c>
      <c r="G89" s="2">
        <v>2.5790000000000002</v>
      </c>
      <c r="H89" s="89">
        <f t="shared" si="3"/>
        <v>6.4475000000000007</v>
      </c>
      <c r="I89" s="1"/>
      <c r="J89" s="94"/>
      <c r="L89" s="19">
        <f t="shared" si="2"/>
        <v>2.5790000000000002</v>
      </c>
    </row>
    <row r="90" spans="1:12" s="36" customFormat="1" x14ac:dyDescent="0.4">
      <c r="A90" s="18"/>
      <c r="B90" s="77" t="s">
        <v>134</v>
      </c>
      <c r="C90" s="78" t="s">
        <v>133</v>
      </c>
      <c r="D90" s="78"/>
      <c r="E90" s="33"/>
      <c r="F90" s="79"/>
      <c r="G90" s="33"/>
      <c r="H90" s="89"/>
      <c r="I90" s="36">
        <f>SUM(H91:H99)</f>
        <v>24906.044599999997</v>
      </c>
      <c r="J90" s="92">
        <v>24905.629863637696</v>
      </c>
      <c r="L90" s="19">
        <f t="shared" si="2"/>
        <v>0</v>
      </c>
    </row>
    <row r="91" spans="1:12" s="36" customFormat="1" ht="34.799999999999997" x14ac:dyDescent="0.4">
      <c r="A91" s="18">
        <v>1</v>
      </c>
      <c r="B91" s="31" t="s">
        <v>103</v>
      </c>
      <c r="C91" s="31" t="s">
        <v>102</v>
      </c>
      <c r="D91" s="32" t="s">
        <v>22</v>
      </c>
      <c r="E91" s="33" t="s">
        <v>11</v>
      </c>
      <c r="F91" s="79" t="s">
        <v>154</v>
      </c>
      <c r="G91" s="33">
        <v>1.7090000000000001</v>
      </c>
      <c r="H91" s="89">
        <f t="shared" si="3"/>
        <v>17.09</v>
      </c>
      <c r="J91" s="92"/>
      <c r="L91" s="19">
        <f t="shared" si="2"/>
        <v>1.7090000000000001</v>
      </c>
    </row>
    <row r="92" spans="1:12" s="36" customFormat="1" ht="34.799999999999997" x14ac:dyDescent="0.4">
      <c r="A92" s="18">
        <v>2</v>
      </c>
      <c r="B92" s="31" t="s">
        <v>111</v>
      </c>
      <c r="C92" s="31" t="s">
        <v>110</v>
      </c>
      <c r="D92" s="32" t="s">
        <v>22</v>
      </c>
      <c r="E92" s="33" t="s">
        <v>11</v>
      </c>
      <c r="F92" s="79" t="s">
        <v>155</v>
      </c>
      <c r="G92" s="33">
        <v>1.7090000000000001</v>
      </c>
      <c r="H92" s="89">
        <f t="shared" si="3"/>
        <v>150.392</v>
      </c>
      <c r="J92" s="92"/>
      <c r="L92" s="19">
        <f t="shared" si="2"/>
        <v>1.7090000000000001</v>
      </c>
    </row>
    <row r="93" spans="1:12" s="36" customFormat="1" ht="55.8" x14ac:dyDescent="0.4">
      <c r="A93" s="18">
        <v>3</v>
      </c>
      <c r="B93" s="31" t="s">
        <v>195</v>
      </c>
      <c r="C93" s="31" t="s">
        <v>196</v>
      </c>
      <c r="D93" s="32" t="s">
        <v>22</v>
      </c>
      <c r="E93" s="33" t="s">
        <v>11</v>
      </c>
      <c r="F93" s="79" t="s">
        <v>156</v>
      </c>
      <c r="G93" s="33">
        <v>16.884</v>
      </c>
      <c r="H93" s="89">
        <f t="shared" si="3"/>
        <v>8729.0280000000002</v>
      </c>
      <c r="J93" s="92"/>
      <c r="L93" s="19">
        <f t="shared" si="2"/>
        <v>16.884</v>
      </c>
    </row>
    <row r="94" spans="1:12" s="36" customFormat="1" ht="73.2" x14ac:dyDescent="0.4">
      <c r="A94" s="18">
        <v>4</v>
      </c>
      <c r="B94" s="31" t="s">
        <v>197</v>
      </c>
      <c r="C94" s="31" t="s">
        <v>198</v>
      </c>
      <c r="D94" s="32" t="s">
        <v>22</v>
      </c>
      <c r="E94" s="33" t="s">
        <v>11</v>
      </c>
      <c r="F94" s="79" t="s">
        <v>157</v>
      </c>
      <c r="G94" s="33">
        <v>8.3979999999999997</v>
      </c>
      <c r="H94" s="89">
        <f t="shared" si="3"/>
        <v>5932.2632199999998</v>
      </c>
      <c r="J94" s="92"/>
      <c r="L94" s="19">
        <f t="shared" si="2"/>
        <v>8.3979999999999997</v>
      </c>
    </row>
    <row r="95" spans="1:12" s="36" customFormat="1" ht="73.2" x14ac:dyDescent="0.4">
      <c r="A95" s="45">
        <v>5</v>
      </c>
      <c r="B95" s="31" t="s">
        <v>199</v>
      </c>
      <c r="C95" s="31" t="s">
        <v>200</v>
      </c>
      <c r="D95" s="32" t="s">
        <v>14</v>
      </c>
      <c r="E95" s="33" t="s">
        <v>11</v>
      </c>
      <c r="F95" s="80" t="s">
        <v>158</v>
      </c>
      <c r="G95" s="44">
        <v>8.3979999999999997</v>
      </c>
      <c r="H95" s="89">
        <f t="shared" si="3"/>
        <v>176.358</v>
      </c>
      <c r="J95" s="92"/>
      <c r="L95" s="19">
        <f t="shared" si="2"/>
        <v>8.3979999999999997</v>
      </c>
    </row>
    <row r="96" spans="1:12" s="36" customFormat="1" ht="19.2" x14ac:dyDescent="0.4">
      <c r="A96" s="18">
        <v>6</v>
      </c>
      <c r="B96" s="31" t="s">
        <v>98</v>
      </c>
      <c r="C96" s="31" t="s">
        <v>99</v>
      </c>
      <c r="D96" s="32" t="s">
        <v>180</v>
      </c>
      <c r="E96" s="32" t="s">
        <v>181</v>
      </c>
      <c r="F96" s="79" t="s">
        <v>159</v>
      </c>
      <c r="G96" s="33">
        <v>9.5890000000000004</v>
      </c>
      <c r="H96" s="89">
        <f t="shared" si="3"/>
        <v>6928.9155100000007</v>
      </c>
      <c r="J96" s="92"/>
      <c r="L96" s="19">
        <f t="shared" si="2"/>
        <v>9.5890000000000004</v>
      </c>
    </row>
    <row r="97" spans="1:12" s="36" customFormat="1" ht="34.799999999999997" x14ac:dyDescent="0.4">
      <c r="A97" s="18">
        <v>7</v>
      </c>
      <c r="B97" s="31" t="s">
        <v>105</v>
      </c>
      <c r="C97" s="31" t="s">
        <v>104</v>
      </c>
      <c r="D97" s="32" t="s">
        <v>180</v>
      </c>
      <c r="E97" s="32" t="s">
        <v>181</v>
      </c>
      <c r="F97" s="79" t="s">
        <v>159</v>
      </c>
      <c r="G97" s="33">
        <v>2.6970000000000001</v>
      </c>
      <c r="H97" s="89">
        <f t="shared" si="3"/>
        <v>1948.8252300000001</v>
      </c>
      <c r="J97" s="92"/>
      <c r="L97" s="19">
        <f t="shared" si="2"/>
        <v>2.6970000000000001</v>
      </c>
    </row>
    <row r="98" spans="1:12" s="36" customFormat="1" x14ac:dyDescent="0.4">
      <c r="A98" s="18">
        <v>8</v>
      </c>
      <c r="B98" s="30" t="s">
        <v>107</v>
      </c>
      <c r="C98" s="30" t="s">
        <v>106</v>
      </c>
      <c r="D98" s="28" t="s">
        <v>2</v>
      </c>
      <c r="E98" s="28" t="s">
        <v>3</v>
      </c>
      <c r="F98" s="43" t="s">
        <v>213</v>
      </c>
      <c r="G98" s="44">
        <v>30.001000000000001</v>
      </c>
      <c r="H98" s="89">
        <f t="shared" si="3"/>
        <v>840.02800000000002</v>
      </c>
      <c r="J98" s="92"/>
      <c r="L98" s="19">
        <f t="shared" si="2"/>
        <v>30.001000000000001</v>
      </c>
    </row>
    <row r="99" spans="1:12" s="36" customFormat="1" ht="34.799999999999997" x14ac:dyDescent="0.4">
      <c r="A99" s="18">
        <v>9</v>
      </c>
      <c r="B99" s="30" t="s">
        <v>100</v>
      </c>
      <c r="C99" s="30" t="s">
        <v>101</v>
      </c>
      <c r="D99" s="32" t="s">
        <v>174</v>
      </c>
      <c r="E99" s="32" t="s">
        <v>175</v>
      </c>
      <c r="F99" s="43" t="s">
        <v>160</v>
      </c>
      <c r="G99" s="44">
        <v>81.760999999999996</v>
      </c>
      <c r="H99" s="89">
        <f t="shared" si="3"/>
        <v>183.14464000000001</v>
      </c>
      <c r="J99" s="92"/>
      <c r="L99" s="19">
        <f t="shared" si="2"/>
        <v>81.760999999999996</v>
      </c>
    </row>
    <row r="100" spans="1:12" s="81" customFormat="1" x14ac:dyDescent="0.4">
      <c r="A100" s="18"/>
      <c r="B100" s="25" t="s">
        <v>136</v>
      </c>
      <c r="C100" s="42" t="s">
        <v>135</v>
      </c>
      <c r="D100" s="28"/>
      <c r="E100" s="2"/>
      <c r="F100" s="2"/>
      <c r="G100" s="2"/>
      <c r="H100" s="89"/>
      <c r="I100" s="81">
        <f>SUM(H101:H106)</f>
        <v>78.238115000000022</v>
      </c>
      <c r="J100" s="92">
        <v>78.239789794175564</v>
      </c>
      <c r="L100" s="19">
        <f t="shared" si="2"/>
        <v>0</v>
      </c>
    </row>
    <row r="101" spans="1:12" s="81" customFormat="1" ht="34.799999999999997" x14ac:dyDescent="0.4">
      <c r="A101" s="15">
        <v>1</v>
      </c>
      <c r="B101" s="26" t="s">
        <v>141</v>
      </c>
      <c r="C101" s="26" t="s">
        <v>140</v>
      </c>
      <c r="D101" s="28" t="s">
        <v>180</v>
      </c>
      <c r="E101" s="28" t="s">
        <v>181</v>
      </c>
      <c r="F101" s="2">
        <v>1.6</v>
      </c>
      <c r="G101" s="28">
        <v>10.933</v>
      </c>
      <c r="H101" s="89">
        <f t="shared" si="3"/>
        <v>17.492799999999999</v>
      </c>
      <c r="J101" s="92"/>
      <c r="L101" s="19">
        <f t="shared" si="2"/>
        <v>10.933</v>
      </c>
    </row>
    <row r="102" spans="1:12" s="37" customFormat="1" x14ac:dyDescent="0.4">
      <c r="A102" s="18"/>
      <c r="B102" s="42" t="s">
        <v>137</v>
      </c>
      <c r="C102" s="42" t="s">
        <v>138</v>
      </c>
      <c r="D102" s="28"/>
      <c r="E102" s="2"/>
      <c r="F102" s="24"/>
      <c r="G102" s="2"/>
      <c r="H102" s="89"/>
      <c r="J102" s="92"/>
      <c r="L102" s="19">
        <f t="shared" si="2"/>
        <v>0</v>
      </c>
    </row>
    <row r="103" spans="1:12" s="37" customFormat="1" ht="34.799999999999997" x14ac:dyDescent="0.4">
      <c r="A103" s="18">
        <v>1</v>
      </c>
      <c r="B103" s="26" t="s">
        <v>58</v>
      </c>
      <c r="C103" s="26" t="s">
        <v>59</v>
      </c>
      <c r="D103" s="28"/>
      <c r="E103" s="28"/>
      <c r="F103" s="24"/>
      <c r="G103" s="2"/>
      <c r="H103" s="89"/>
      <c r="J103" s="92"/>
      <c r="L103" s="19">
        <f t="shared" si="2"/>
        <v>0</v>
      </c>
    </row>
    <row r="104" spans="1:12" s="36" customFormat="1" x14ac:dyDescent="0.4">
      <c r="A104" s="18">
        <v>2</v>
      </c>
      <c r="B104" s="26" t="s">
        <v>4</v>
      </c>
      <c r="C104" s="26" t="s">
        <v>5</v>
      </c>
      <c r="D104" s="28" t="s">
        <v>2</v>
      </c>
      <c r="E104" s="28" t="s">
        <v>3</v>
      </c>
      <c r="F104" s="24" t="s">
        <v>161</v>
      </c>
      <c r="G104" s="2">
        <v>32.465000000000003</v>
      </c>
      <c r="H104" s="89">
        <f t="shared" si="3"/>
        <v>32.465000000000003</v>
      </c>
      <c r="J104" s="92"/>
      <c r="L104" s="19">
        <f t="shared" si="2"/>
        <v>32.465000000000003</v>
      </c>
    </row>
    <row r="105" spans="1:12" s="37" customFormat="1" x14ac:dyDescent="0.4">
      <c r="A105" s="18">
        <v>3</v>
      </c>
      <c r="B105" s="82" t="s">
        <v>60</v>
      </c>
      <c r="C105" s="82" t="s">
        <v>61</v>
      </c>
      <c r="D105" s="28" t="s">
        <v>22</v>
      </c>
      <c r="E105" s="28" t="s">
        <v>11</v>
      </c>
      <c r="F105" s="24" t="s">
        <v>225</v>
      </c>
      <c r="G105" s="2">
        <v>6.3730000000000002</v>
      </c>
      <c r="H105" s="89">
        <f t="shared" si="3"/>
        <v>22.305500000000002</v>
      </c>
      <c r="J105" s="92"/>
      <c r="L105" s="19">
        <f t="shared" si="2"/>
        <v>6.3730000000000002</v>
      </c>
    </row>
    <row r="106" spans="1:12" s="37" customFormat="1" ht="19.2" x14ac:dyDescent="0.4">
      <c r="A106" s="18">
        <v>4</v>
      </c>
      <c r="B106" s="82" t="s">
        <v>62</v>
      </c>
      <c r="C106" s="82" t="s">
        <v>6</v>
      </c>
      <c r="D106" s="28" t="s">
        <v>174</v>
      </c>
      <c r="E106" s="2" t="s">
        <v>175</v>
      </c>
      <c r="F106" s="24" t="s">
        <v>162</v>
      </c>
      <c r="G106" s="2">
        <v>56.902999999999999</v>
      </c>
      <c r="H106" s="89">
        <f t="shared" si="3"/>
        <v>5.9748149999999995</v>
      </c>
      <c r="J106" s="92"/>
      <c r="L106" s="19">
        <f t="shared" si="2"/>
        <v>56.902999999999999</v>
      </c>
    </row>
    <row r="107" spans="1:12" ht="34.799999999999997" customHeight="1" x14ac:dyDescent="0.3">
      <c r="A107" s="83" t="s">
        <v>171</v>
      </c>
      <c r="B107" s="84"/>
      <c r="C107" s="84"/>
      <c r="D107" s="84"/>
      <c r="E107" s="84"/>
      <c r="F107" s="84"/>
      <c r="G107" s="84"/>
      <c r="H107" s="85">
        <f>SUM(H8:H106)</f>
        <v>122310.28108500001</v>
      </c>
    </row>
    <row r="108" spans="1:12" ht="20.100000000000001" customHeight="1" x14ac:dyDescent="0.3">
      <c r="A108" s="5"/>
      <c r="B108" s="6"/>
      <c r="C108" s="4"/>
      <c r="D108" s="4"/>
      <c r="E108" s="4"/>
      <c r="F108" s="4"/>
      <c r="G108" s="6"/>
    </row>
    <row r="109" spans="1:12" ht="20.100000000000001" customHeight="1" x14ac:dyDescent="0.3">
      <c r="A109" s="5"/>
      <c r="B109" s="6"/>
      <c r="C109" s="86"/>
      <c r="D109" s="7"/>
      <c r="E109" s="7"/>
      <c r="F109" s="86"/>
      <c r="G109" s="86"/>
    </row>
    <row r="110" spans="1:12" ht="20.100000000000001" customHeight="1" x14ac:dyDescent="0.3">
      <c r="A110" s="5"/>
      <c r="B110" s="6"/>
      <c r="C110" s="3" t="s">
        <v>170</v>
      </c>
      <c r="D110" s="3"/>
      <c r="E110" s="3"/>
      <c r="F110" s="3"/>
      <c r="G110" s="3"/>
    </row>
    <row r="111" spans="1:12" ht="20.100000000000001" customHeight="1" x14ac:dyDescent="0.3">
      <c r="A111" s="5"/>
      <c r="B111" s="6"/>
      <c r="C111" s="6"/>
      <c r="D111" s="7"/>
      <c r="E111" s="7"/>
      <c r="F111" s="6"/>
      <c r="G111" s="6"/>
    </row>
    <row r="112" spans="1:12" ht="20.100000000000001" customHeight="1" x14ac:dyDescent="0.3"/>
    <row r="113" spans="7:8" ht="20.100000000000001" customHeight="1" x14ac:dyDescent="0.3">
      <c r="G113" s="99">
        <f>H113-H107</f>
        <v>2.4441980349365622E-4</v>
      </c>
      <c r="H113" s="8">
        <v>122310.28132941981</v>
      </c>
    </row>
    <row r="114" spans="7:8" ht="20.100000000000001" customHeight="1" x14ac:dyDescent="0.3"/>
    <row r="115" spans="7:8" ht="20.100000000000001" customHeight="1" x14ac:dyDescent="0.3"/>
    <row r="116" spans="7:8" ht="20.100000000000001" customHeight="1" x14ac:dyDescent="0.3"/>
    <row r="117" spans="7:8" ht="20.100000000000001" customHeight="1" x14ac:dyDescent="0.3"/>
    <row r="118" spans="7:8" ht="20.100000000000001" customHeight="1" x14ac:dyDescent="0.3"/>
    <row r="119" spans="7:8" ht="20.100000000000001" customHeight="1" x14ac:dyDescent="0.3"/>
    <row r="120" spans="7:8" ht="20.100000000000001" customHeight="1" x14ac:dyDescent="0.3"/>
    <row r="121" spans="7:8" ht="20.100000000000001" customHeight="1" x14ac:dyDescent="0.3"/>
    <row r="122" spans="7:8" ht="20.100000000000001" customHeight="1" x14ac:dyDescent="0.3"/>
    <row r="123" spans="7:8" ht="20.100000000000001" customHeight="1" x14ac:dyDescent="0.3"/>
    <row r="124" spans="7:8" ht="20.100000000000001" customHeight="1" x14ac:dyDescent="0.3"/>
    <row r="125" spans="7:8" ht="20.100000000000001" customHeight="1" x14ac:dyDescent="0.3"/>
    <row r="126" spans="7:8" ht="20.100000000000001" customHeight="1" x14ac:dyDescent="0.3"/>
    <row r="127" spans="7:8" ht="20.100000000000001" customHeight="1" x14ac:dyDescent="0.3"/>
    <row r="128" spans="7: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  <row r="229" ht="20.100000000000001" customHeight="1" x14ac:dyDescent="0.3"/>
    <row r="230" ht="20.100000000000001" customHeight="1" x14ac:dyDescent="0.3"/>
    <row r="231" ht="20.100000000000001" customHeight="1" x14ac:dyDescent="0.3"/>
    <row r="232" ht="20.100000000000001" customHeight="1" x14ac:dyDescent="0.3"/>
    <row r="233" ht="20.100000000000001" customHeight="1" x14ac:dyDescent="0.3"/>
    <row r="234" ht="20.100000000000001" customHeight="1" x14ac:dyDescent="0.3"/>
    <row r="235" ht="20.100000000000001" customHeight="1" x14ac:dyDescent="0.3"/>
    <row r="236" ht="20.100000000000001" customHeight="1" x14ac:dyDescent="0.3"/>
    <row r="237" ht="20.100000000000001" customHeight="1" x14ac:dyDescent="0.3"/>
    <row r="238" ht="20.100000000000001" customHeight="1" x14ac:dyDescent="0.3"/>
    <row r="239" ht="20.100000000000001" customHeight="1" x14ac:dyDescent="0.3"/>
    <row r="240" ht="20.100000000000001" customHeight="1" x14ac:dyDescent="0.3"/>
    <row r="241" ht="20.100000000000001" customHeight="1" x14ac:dyDescent="0.3"/>
    <row r="242" ht="20.100000000000001" customHeight="1" x14ac:dyDescent="0.3"/>
    <row r="243" ht="20.100000000000001" customHeight="1" x14ac:dyDescent="0.3"/>
    <row r="244" ht="20.100000000000001" customHeight="1" x14ac:dyDescent="0.3"/>
    <row r="245" ht="20.100000000000001" customHeight="1" x14ac:dyDescent="0.3"/>
    <row r="246" ht="20.100000000000001" customHeight="1" x14ac:dyDescent="0.3"/>
    <row r="247" ht="20.100000000000001" customHeight="1" x14ac:dyDescent="0.3"/>
    <row r="248" ht="20.100000000000001" customHeight="1" x14ac:dyDescent="0.3"/>
    <row r="249" ht="20.100000000000001" customHeight="1" x14ac:dyDescent="0.3"/>
    <row r="250" ht="20.100000000000001" customHeight="1" x14ac:dyDescent="0.3"/>
    <row r="251" ht="20.100000000000001" customHeight="1" x14ac:dyDescent="0.3"/>
    <row r="252" ht="20.100000000000001" customHeight="1" x14ac:dyDescent="0.3"/>
    <row r="253" ht="20.100000000000001" customHeight="1" x14ac:dyDescent="0.3"/>
    <row r="254" ht="20.100000000000001" customHeight="1" x14ac:dyDescent="0.3"/>
    <row r="255" ht="20.100000000000001" customHeight="1" x14ac:dyDescent="0.3"/>
    <row r="256" ht="20.100000000000001" customHeight="1" x14ac:dyDescent="0.3"/>
    <row r="257" ht="20.100000000000001" customHeight="1" x14ac:dyDescent="0.3"/>
    <row r="258" ht="20.100000000000001" customHeight="1" x14ac:dyDescent="0.3"/>
    <row r="259" ht="20.100000000000001" customHeight="1" x14ac:dyDescent="0.3"/>
    <row r="260" ht="20.100000000000001" customHeight="1" x14ac:dyDescent="0.3"/>
    <row r="261" ht="20.100000000000001" customHeight="1" x14ac:dyDescent="0.3"/>
    <row r="262" ht="20.100000000000001" customHeight="1" x14ac:dyDescent="0.3"/>
    <row r="263" ht="20.100000000000001" customHeight="1" x14ac:dyDescent="0.3"/>
    <row r="264" ht="20.100000000000001" customHeight="1" x14ac:dyDescent="0.3"/>
    <row r="265" ht="20.100000000000001" customHeight="1" x14ac:dyDescent="0.3"/>
    <row r="266" ht="20.100000000000001" customHeight="1" x14ac:dyDescent="0.3"/>
    <row r="267" ht="20.100000000000001" customHeight="1" x14ac:dyDescent="0.3"/>
    <row r="268" ht="20.100000000000001" customHeight="1" x14ac:dyDescent="0.3"/>
    <row r="269" ht="20.100000000000001" customHeight="1" x14ac:dyDescent="0.3"/>
    <row r="270" ht="20.100000000000001" customHeight="1" x14ac:dyDescent="0.3"/>
    <row r="271" ht="20.100000000000001" customHeight="1" x14ac:dyDescent="0.3"/>
    <row r="272" ht="20.100000000000001" customHeight="1" x14ac:dyDescent="0.3"/>
    <row r="273" ht="20.100000000000001" customHeight="1" x14ac:dyDescent="0.3"/>
    <row r="274" ht="20.100000000000001" customHeight="1" x14ac:dyDescent="0.3"/>
    <row r="275" ht="20.100000000000001" customHeight="1" x14ac:dyDescent="0.3"/>
    <row r="276" ht="20.100000000000001" customHeight="1" x14ac:dyDescent="0.3"/>
    <row r="277" ht="20.100000000000001" customHeight="1" x14ac:dyDescent="0.3"/>
    <row r="278" ht="20.100000000000001" customHeight="1" x14ac:dyDescent="0.3"/>
    <row r="279" ht="20.100000000000001" customHeight="1" x14ac:dyDescent="0.3"/>
    <row r="280" ht="20.100000000000001" customHeight="1" x14ac:dyDescent="0.3"/>
    <row r="281" ht="20.100000000000001" customHeight="1" x14ac:dyDescent="0.3"/>
    <row r="282" ht="20.100000000000001" customHeight="1" x14ac:dyDescent="0.3"/>
    <row r="283" ht="20.100000000000001" customHeight="1" x14ac:dyDescent="0.3"/>
    <row r="284" ht="20.100000000000001" customHeight="1" x14ac:dyDescent="0.3"/>
    <row r="285" ht="20.100000000000001" customHeight="1" x14ac:dyDescent="0.3"/>
    <row r="286" ht="20.100000000000001" customHeight="1" x14ac:dyDescent="0.3"/>
    <row r="287" ht="20.100000000000001" customHeight="1" x14ac:dyDescent="0.3"/>
    <row r="288" ht="20.100000000000001" customHeight="1" x14ac:dyDescent="0.3"/>
    <row r="289" ht="20.100000000000001" customHeight="1" x14ac:dyDescent="0.3"/>
    <row r="290" ht="20.100000000000001" customHeight="1" x14ac:dyDescent="0.3"/>
    <row r="291" ht="20.100000000000001" customHeight="1" x14ac:dyDescent="0.3"/>
    <row r="292" ht="20.100000000000001" customHeight="1" x14ac:dyDescent="0.3"/>
    <row r="293" ht="20.100000000000001" customHeight="1" x14ac:dyDescent="0.3"/>
    <row r="294" ht="20.100000000000001" customHeight="1" x14ac:dyDescent="0.3"/>
    <row r="295" ht="20.100000000000001" customHeight="1" x14ac:dyDescent="0.3"/>
    <row r="296" ht="20.100000000000001" customHeight="1" x14ac:dyDescent="0.3"/>
  </sheetData>
  <mergeCells count="6">
    <mergeCell ref="A2:G2"/>
    <mergeCell ref="A4:G4"/>
    <mergeCell ref="B3:G3"/>
    <mergeCell ref="C110:G110"/>
    <mergeCell ref="A78:A80"/>
    <mergeCell ref="A107:G107"/>
  </mergeCells>
  <phoneticPr fontId="0" type="noConversion"/>
  <pageMargins left="0.7" right="0.7" top="0.75" bottom="0.75" header="0.3" footer="0.3"/>
  <pageSetup paperSize="9" scale="68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2024-11-21T10:32:25Z</cp:lastPrinted>
  <dcterms:created xsi:type="dcterms:W3CDTF">2009-04-22T11:41:30Z</dcterms:created>
  <dcterms:modified xsi:type="dcterms:W3CDTF">2024-11-21T10:32:30Z</dcterms:modified>
</cp:coreProperties>
</file>